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hidePivotFieldList="1"/>
  <mc:AlternateContent xmlns:mc="http://schemas.openxmlformats.org/markup-compatibility/2006">
    <mc:Choice Requires="x15">
      <x15ac:absPath xmlns:x15ac="http://schemas.microsoft.com/office/spreadsheetml/2010/11/ac" url="G:\LIFTOFF\CGR\"/>
    </mc:Choice>
  </mc:AlternateContent>
  <xr:revisionPtr revIDLastSave="0" documentId="8_{BC197CEB-B099-48AD-ADF8-52004A3A7E00}" xr6:coauthVersionLast="43" xr6:coauthVersionMax="43" xr10:uidLastSave="{00000000-0000-0000-0000-000000000000}"/>
  <bookViews>
    <workbookView xWindow="-120" yWindow="-120" windowWidth="20730" windowHeight="11160" xr2:uid="{00000000-000D-0000-FFFF-FFFF00000000}"/>
  </bookViews>
  <sheets>
    <sheet name="Search tool (do not edit)" sheetId="2" r:id="rId1"/>
    <sheet name="Database" sheetId="1" r:id="rId2"/>
    <sheet name="Dropdown lists (do not use)" sheetId="3" r:id="rId3"/>
    <sheet name="Search tool (do not use)" sheetId="4" r:id="rId4"/>
  </sheets>
  <definedNames>
    <definedName name="_xlnm._FilterDatabase" localSheetId="1" hidden="1">Database!$A$1:$N$36</definedName>
    <definedName name="_xlnm.Print_Titles" localSheetId="0">'Search tool (do not edit)'!$4:$4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4" l="1"/>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F496" i="4" l="1"/>
  <c r="F432" i="4"/>
  <c r="F368" i="4"/>
  <c r="F256" i="4"/>
  <c r="F128" i="4"/>
  <c r="F464" i="4"/>
  <c r="F352" i="4"/>
  <c r="F224" i="4"/>
  <c r="F192" i="4"/>
  <c r="F160" i="4"/>
  <c r="F32" i="4"/>
  <c r="F480" i="4"/>
  <c r="F416" i="4"/>
  <c r="F400" i="4"/>
  <c r="F320" i="4"/>
  <c r="F448" i="4"/>
  <c r="F384" i="4"/>
  <c r="F288" i="4"/>
  <c r="F96" i="4"/>
  <c r="F64" i="4"/>
  <c r="F499" i="4"/>
  <c r="F495" i="4"/>
  <c r="F487" i="4"/>
  <c r="F479" i="4"/>
  <c r="F475" i="4"/>
  <c r="F467" i="4"/>
  <c r="F459" i="4"/>
  <c r="F455" i="4"/>
  <c r="F447" i="4"/>
  <c r="F439" i="4"/>
  <c r="F435" i="4"/>
  <c r="F427" i="4"/>
  <c r="F423" i="4"/>
  <c r="F415" i="4"/>
  <c r="F403" i="4"/>
  <c r="F395" i="4"/>
  <c r="F387" i="4"/>
  <c r="F379" i="4"/>
  <c r="F371" i="4"/>
  <c r="F363" i="4"/>
  <c r="F359" i="4"/>
  <c r="F351" i="4"/>
  <c r="F343" i="4"/>
  <c r="F335" i="4"/>
  <c r="F323" i="4"/>
  <c r="F315" i="4"/>
  <c r="F307" i="4"/>
  <c r="F299" i="4"/>
  <c r="F291" i="4"/>
  <c r="F283" i="4"/>
  <c r="F275" i="4"/>
  <c r="F267" i="4"/>
  <c r="F259" i="4"/>
  <c r="F251" i="4"/>
  <c r="F243" i="4"/>
  <c r="F235" i="4"/>
  <c r="F227" i="4"/>
  <c r="F223" i="4"/>
  <c r="F215" i="4"/>
  <c r="F207" i="4"/>
  <c r="F199" i="4"/>
  <c r="F191" i="4"/>
  <c r="F183" i="4"/>
  <c r="F175" i="4"/>
  <c r="F163" i="4"/>
  <c r="F155" i="4"/>
  <c r="F147" i="4"/>
  <c r="F139" i="4"/>
  <c r="F131" i="4"/>
  <c r="F123" i="4"/>
  <c r="F115" i="4"/>
  <c r="F107" i="4"/>
  <c r="F99" i="4"/>
  <c r="F91" i="4"/>
  <c r="F87" i="4"/>
  <c r="F79" i="4"/>
  <c r="F71" i="4"/>
  <c r="F63" i="4"/>
  <c r="F59" i="4"/>
  <c r="F51" i="4"/>
  <c r="F43" i="4"/>
  <c r="F35" i="4"/>
  <c r="F31" i="4"/>
  <c r="F19" i="4"/>
  <c r="F15" i="4"/>
  <c r="F7" i="4"/>
  <c r="F491" i="4"/>
  <c r="F483" i="4"/>
  <c r="F471" i="4"/>
  <c r="F463" i="4"/>
  <c r="F451" i="4"/>
  <c r="F443" i="4"/>
  <c r="F431" i="4"/>
  <c r="F419" i="4"/>
  <c r="F411" i="4"/>
  <c r="F407" i="4"/>
  <c r="F399" i="4"/>
  <c r="F391" i="4"/>
  <c r="F383" i="4"/>
  <c r="F375" i="4"/>
  <c r="F367" i="4"/>
  <c r="F355" i="4"/>
  <c r="F347" i="4"/>
  <c r="F339" i="4"/>
  <c r="F331" i="4"/>
  <c r="F327" i="4"/>
  <c r="F319" i="4"/>
  <c r="F311" i="4"/>
  <c r="F303" i="4"/>
  <c r="F295" i="4"/>
  <c r="F287" i="4"/>
  <c r="F279" i="4"/>
  <c r="F271" i="4"/>
  <c r="F263" i="4"/>
  <c r="F255" i="4"/>
  <c r="F247" i="4"/>
  <c r="F239" i="4"/>
  <c r="F231" i="4"/>
  <c r="F219" i="4"/>
  <c r="F211" i="4"/>
  <c r="F203" i="4"/>
  <c r="F195" i="4"/>
  <c r="F187" i="4"/>
  <c r="F179" i="4"/>
  <c r="F171" i="4"/>
  <c r="F167" i="4"/>
  <c r="F159" i="4"/>
  <c r="F151" i="4"/>
  <c r="F143" i="4"/>
  <c r="F135" i="4"/>
  <c r="F127" i="4"/>
  <c r="F119" i="4"/>
  <c r="F111" i="4"/>
  <c r="F103" i="4"/>
  <c r="F95" i="4"/>
  <c r="F83" i="4"/>
  <c r="F75" i="4"/>
  <c r="F67" i="4"/>
  <c r="F55" i="4"/>
  <c r="F47" i="4"/>
  <c r="F39" i="4"/>
  <c r="F27" i="4"/>
  <c r="F23" i="4"/>
  <c r="F11" i="4"/>
  <c r="F3" i="4"/>
  <c r="F348" i="4"/>
  <c r="F340" i="4"/>
  <c r="F332" i="4"/>
  <c r="F324" i="4"/>
  <c r="F316" i="4"/>
  <c r="F308" i="4"/>
  <c r="F300" i="4"/>
  <c r="F292" i="4"/>
  <c r="F284" i="4"/>
  <c r="F276" i="4"/>
  <c r="F268" i="4"/>
  <c r="F260" i="4"/>
  <c r="F252" i="4"/>
  <c r="F244" i="4"/>
  <c r="F236" i="4"/>
  <c r="F228" i="4"/>
  <c r="F220" i="4"/>
  <c r="F212" i="4"/>
  <c r="F204" i="4"/>
  <c r="F196" i="4"/>
  <c r="F188" i="4"/>
  <c r="F180" i="4"/>
  <c r="F172" i="4"/>
  <c r="F164" i="4"/>
  <c r="F156" i="4"/>
  <c r="F148" i="4"/>
  <c r="F140" i="4"/>
  <c r="F132" i="4"/>
  <c r="F124" i="4"/>
  <c r="F116" i="4"/>
  <c r="F108" i="4"/>
  <c r="F100" i="4"/>
  <c r="F92" i="4"/>
  <c r="F84" i="4"/>
  <c r="F76" i="4"/>
  <c r="F68" i="4"/>
  <c r="F60" i="4"/>
  <c r="F52" i="4"/>
  <c r="F44" i="4"/>
  <c r="F36" i="4"/>
  <c r="F28" i="4"/>
  <c r="F20" i="4"/>
  <c r="F12" i="4"/>
  <c r="F4" i="4"/>
  <c r="F500" i="4"/>
  <c r="F492" i="4"/>
  <c r="F488" i="4"/>
  <c r="F484" i="4"/>
  <c r="F476" i="4"/>
  <c r="F472" i="4"/>
  <c r="F468" i="4"/>
  <c r="F460" i="4"/>
  <c r="F456" i="4"/>
  <c r="F452" i="4"/>
  <c r="F444" i="4"/>
  <c r="F440" i="4"/>
  <c r="F436" i="4"/>
  <c r="F428" i="4"/>
  <c r="F424" i="4"/>
  <c r="F420" i="4"/>
  <c r="F412" i="4"/>
  <c r="F408" i="4"/>
  <c r="F404" i="4"/>
  <c r="F396" i="4"/>
  <c r="F392" i="4"/>
  <c r="F388" i="4"/>
  <c r="F380" i="4"/>
  <c r="F376" i="4"/>
  <c r="F372" i="4"/>
  <c r="F364" i="4"/>
  <c r="F360" i="4"/>
  <c r="F356" i="4"/>
  <c r="F344" i="4"/>
  <c r="F336" i="4"/>
  <c r="F328" i="4"/>
  <c r="F312" i="4"/>
  <c r="F304" i="4"/>
  <c r="F296" i="4"/>
  <c r="F280" i="4"/>
  <c r="F272" i="4"/>
  <c r="F264" i="4"/>
  <c r="F248" i="4"/>
  <c r="F240" i="4"/>
  <c r="F232" i="4"/>
  <c r="F216" i="4"/>
  <c r="F208" i="4"/>
  <c r="F200" i="4"/>
  <c r="F184" i="4"/>
  <c r="F176" i="4"/>
  <c r="F168" i="4"/>
  <c r="F152" i="4"/>
  <c r="F144" i="4"/>
  <c r="F136" i="4"/>
  <c r="F120" i="4"/>
  <c r="F112" i="4"/>
  <c r="F104" i="4"/>
  <c r="F88" i="4"/>
  <c r="F80" i="4"/>
  <c r="F72" i="4"/>
  <c r="F56" i="4"/>
  <c r="F48" i="4"/>
  <c r="F40" i="4"/>
  <c r="F24" i="4"/>
  <c r="F16" i="4"/>
  <c r="F8" i="4"/>
  <c r="F498" i="4"/>
  <c r="F494" i="4"/>
  <c r="F490" i="4"/>
  <c r="F486" i="4"/>
  <c r="F482" i="4"/>
  <c r="F478" i="4"/>
  <c r="F474" i="4"/>
  <c r="F470" i="4"/>
  <c r="F466" i="4"/>
  <c r="F462" i="4"/>
  <c r="F458" i="4"/>
  <c r="F454" i="4"/>
  <c r="F450" i="4"/>
  <c r="F446" i="4"/>
  <c r="F442" i="4"/>
  <c r="F438" i="4"/>
  <c r="F434" i="4"/>
  <c r="F430" i="4"/>
  <c r="F426" i="4"/>
  <c r="F422" i="4"/>
  <c r="F418" i="4"/>
  <c r="F414" i="4"/>
  <c r="F410" i="4"/>
  <c r="F406" i="4"/>
  <c r="F402" i="4"/>
  <c r="F398" i="4"/>
  <c r="F394" i="4"/>
  <c r="F390" i="4"/>
  <c r="F386" i="4"/>
  <c r="F382" i="4"/>
  <c r="F378" i="4"/>
  <c r="F374" i="4"/>
  <c r="F370" i="4"/>
  <c r="F366" i="4"/>
  <c r="F362" i="4"/>
  <c r="F358" i="4"/>
  <c r="F354" i="4"/>
  <c r="F350" i="4"/>
  <c r="F346" i="4"/>
  <c r="F342" i="4"/>
  <c r="F338" i="4"/>
  <c r="F334" i="4"/>
  <c r="F330" i="4"/>
  <c r="F326" i="4"/>
  <c r="F322" i="4"/>
  <c r="F318" i="4"/>
  <c r="F314" i="4"/>
  <c r="F310" i="4"/>
  <c r="F306" i="4"/>
  <c r="F302" i="4"/>
  <c r="F298" i="4"/>
  <c r="F294" i="4"/>
  <c r="F290" i="4"/>
  <c r="F286" i="4"/>
  <c r="F282" i="4"/>
  <c r="F278" i="4"/>
  <c r="F274" i="4"/>
  <c r="F270" i="4"/>
  <c r="F266" i="4"/>
  <c r="F262" i="4"/>
  <c r="F258" i="4"/>
  <c r="F254" i="4"/>
  <c r="F250" i="4"/>
  <c r="F246" i="4"/>
  <c r="F242" i="4"/>
  <c r="F238" i="4"/>
  <c r="F234" i="4"/>
  <c r="F230" i="4"/>
  <c r="F226" i="4"/>
  <c r="F222" i="4"/>
  <c r="F218" i="4"/>
  <c r="F214" i="4"/>
  <c r="F210" i="4"/>
  <c r="F206" i="4"/>
  <c r="F202" i="4"/>
  <c r="F198" i="4"/>
  <c r="F194" i="4"/>
  <c r="F190" i="4"/>
  <c r="F182" i="4"/>
  <c r="F174" i="4"/>
  <c r="F170" i="4"/>
  <c r="F162" i="4"/>
  <c r="F154" i="4"/>
  <c r="F146" i="4"/>
  <c r="F134" i="4"/>
  <c r="F126" i="4"/>
  <c r="F118" i="4"/>
  <c r="F110" i="4"/>
  <c r="F102" i="4"/>
  <c r="F94" i="4"/>
  <c r="F90" i="4"/>
  <c r="F78" i="4"/>
  <c r="F70" i="4"/>
  <c r="F62" i="4"/>
  <c r="F54" i="4"/>
  <c r="F46" i="4"/>
  <c r="F38" i="4"/>
  <c r="F30" i="4"/>
  <c r="F22" i="4"/>
  <c r="F18" i="4"/>
  <c r="F10" i="4"/>
  <c r="F501" i="4"/>
  <c r="F493" i="4"/>
  <c r="F489" i="4"/>
  <c r="F481" i="4"/>
  <c r="F473" i="4"/>
  <c r="F465" i="4"/>
  <c r="F457" i="4"/>
  <c r="F453" i="4"/>
  <c r="F445" i="4"/>
  <c r="F437" i="4"/>
  <c r="F429" i="4"/>
  <c r="F421" i="4"/>
  <c r="F413" i="4"/>
  <c r="F405" i="4"/>
  <c r="F397" i="4"/>
  <c r="F389" i="4"/>
  <c r="F381" i="4"/>
  <c r="F369" i="4"/>
  <c r="F361" i="4"/>
  <c r="F353" i="4"/>
  <c r="F337" i="4"/>
  <c r="F329" i="4"/>
  <c r="F313" i="4"/>
  <c r="F297" i="4"/>
  <c r="F281" i="4"/>
  <c r="F265" i="4"/>
  <c r="F249" i="4"/>
  <c r="F233" i="4"/>
  <c r="F217" i="4"/>
  <c r="F201" i="4"/>
  <c r="F185" i="4"/>
  <c r="F169" i="4"/>
  <c r="F153" i="4"/>
  <c r="F145" i="4"/>
  <c r="F121" i="4"/>
  <c r="F105" i="4"/>
  <c r="F89" i="4"/>
  <c r="F65" i="4"/>
  <c r="F49" i="4"/>
  <c r="F17" i="4"/>
  <c r="F186" i="4"/>
  <c r="F178" i="4"/>
  <c r="F166" i="4"/>
  <c r="F158" i="4"/>
  <c r="F150" i="4"/>
  <c r="F142" i="4"/>
  <c r="F138" i="4"/>
  <c r="F130" i="4"/>
  <c r="F122" i="4"/>
  <c r="F114" i="4"/>
  <c r="F106" i="4"/>
  <c r="F98" i="4"/>
  <c r="F86" i="4"/>
  <c r="F82" i="4"/>
  <c r="F74" i="4"/>
  <c r="F66" i="4"/>
  <c r="F58" i="4"/>
  <c r="F50" i="4"/>
  <c r="F42" i="4"/>
  <c r="F34" i="4"/>
  <c r="F26" i="4"/>
  <c r="F14" i="4"/>
  <c r="F6" i="4"/>
  <c r="F497" i="4"/>
  <c r="F485" i="4"/>
  <c r="F477" i="4"/>
  <c r="F469" i="4"/>
  <c r="F461" i="4"/>
  <c r="F449" i="4"/>
  <c r="F441" i="4"/>
  <c r="F433" i="4"/>
  <c r="F425" i="4"/>
  <c r="F417" i="4"/>
  <c r="F409" i="4"/>
  <c r="F401" i="4"/>
  <c r="F393" i="4"/>
  <c r="F385" i="4"/>
  <c r="F377" i="4"/>
  <c r="F373" i="4"/>
  <c r="F365" i="4"/>
  <c r="F357" i="4"/>
  <c r="F345" i="4"/>
  <c r="F321" i="4"/>
  <c r="F305" i="4"/>
  <c r="F289" i="4"/>
  <c r="F273" i="4"/>
  <c r="F257" i="4"/>
  <c r="F241" i="4"/>
  <c r="F225" i="4"/>
  <c r="F209" i="4"/>
  <c r="F193" i="4"/>
  <c r="F177" i="4"/>
  <c r="F161" i="4"/>
  <c r="F137" i="4"/>
  <c r="F129" i="4"/>
  <c r="F113" i="4"/>
  <c r="F97" i="4"/>
  <c r="F81" i="4"/>
  <c r="F73" i="4"/>
  <c r="F57" i="4"/>
  <c r="F41" i="4"/>
  <c r="F33" i="4"/>
  <c r="F25" i="4"/>
  <c r="F9" i="4"/>
  <c r="F349" i="4"/>
  <c r="F341" i="4"/>
  <c r="F333" i="4"/>
  <c r="F325" i="4"/>
  <c r="F317" i="4"/>
  <c r="F309" i="4"/>
  <c r="F301" i="4"/>
  <c r="F293" i="4"/>
  <c r="F285" i="4"/>
  <c r="F277" i="4"/>
  <c r="F269" i="4"/>
  <c r="F261" i="4"/>
  <c r="F253" i="4"/>
  <c r="F245" i="4"/>
  <c r="F237" i="4"/>
  <c r="F229" i="4"/>
  <c r="F221" i="4"/>
  <c r="F213" i="4"/>
  <c r="F205" i="4"/>
  <c r="F197" i="4"/>
  <c r="F189" i="4"/>
  <c r="F181" i="4"/>
  <c r="F173" i="4"/>
  <c r="F165" i="4"/>
  <c r="F157" i="4"/>
  <c r="F149" i="4"/>
  <c r="F141" i="4"/>
  <c r="F133" i="4"/>
  <c r="F125" i="4"/>
  <c r="F117" i="4"/>
  <c r="F109" i="4"/>
  <c r="F101" i="4"/>
  <c r="F93" i="4"/>
  <c r="F85" i="4"/>
  <c r="F77" i="4"/>
  <c r="F69" i="4"/>
  <c r="F61" i="4"/>
  <c r="F53" i="4"/>
  <c r="F45" i="4"/>
  <c r="F37" i="4"/>
  <c r="F29" i="4"/>
  <c r="F21" i="4"/>
  <c r="F13" i="4"/>
  <c r="F5" i="4"/>
  <c r="A2" i="4"/>
  <c r="C2" i="4"/>
  <c r="B2" i="4" l="1"/>
  <c r="D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 r="F2" i="4" l="1"/>
  <c r="E31" i="4" l="1"/>
  <c r="E63" i="4"/>
  <c r="E95" i="4"/>
  <c r="E127" i="4"/>
  <c r="E159" i="4"/>
  <c r="E191" i="4"/>
  <c r="E223" i="4"/>
  <c r="E239" i="4"/>
  <c r="E287" i="4"/>
  <c r="E319" i="4"/>
  <c r="E351" i="4"/>
  <c r="E383" i="4"/>
  <c r="E415" i="4"/>
  <c r="E431" i="4"/>
  <c r="E463" i="4"/>
  <c r="E27" i="4"/>
  <c r="E43" i="4"/>
  <c r="E59" i="4"/>
  <c r="E75" i="4"/>
  <c r="E91" i="4"/>
  <c r="E107" i="4"/>
  <c r="E123" i="4"/>
  <c r="E139" i="4"/>
  <c r="E155" i="4"/>
  <c r="E171" i="4"/>
  <c r="E187" i="4"/>
  <c r="E203" i="4"/>
  <c r="E219" i="4"/>
  <c r="E235" i="4"/>
  <c r="E251" i="4"/>
  <c r="E267" i="4"/>
  <c r="E15" i="4"/>
  <c r="E47" i="4"/>
  <c r="E79" i="4"/>
  <c r="E111" i="4"/>
  <c r="E143" i="4"/>
  <c r="E175" i="4"/>
  <c r="E207" i="4"/>
  <c r="E255" i="4"/>
  <c r="E271" i="4"/>
  <c r="E303" i="4"/>
  <c r="E335" i="4"/>
  <c r="E367" i="4"/>
  <c r="E399" i="4"/>
  <c r="E447" i="4"/>
  <c r="E491" i="4"/>
  <c r="E427" i="4"/>
  <c r="E363" i="4"/>
  <c r="E299" i="4"/>
  <c r="E215" i="4"/>
  <c r="E115" i="4"/>
  <c r="E494" i="4"/>
  <c r="E469" i="4"/>
  <c r="E429" i="4"/>
  <c r="E313" i="4"/>
  <c r="E257" i="4"/>
  <c r="E185" i="4"/>
  <c r="E121" i="4"/>
  <c r="E57" i="4"/>
  <c r="E487" i="4"/>
  <c r="E467" i="4"/>
  <c r="E435" i="4"/>
  <c r="E403" i="4"/>
  <c r="E371" i="4"/>
  <c r="E339" i="4"/>
  <c r="E307" i="4"/>
  <c r="E275" i="4"/>
  <c r="E227" i="4"/>
  <c r="E179" i="4"/>
  <c r="E131" i="4"/>
  <c r="E83" i="4"/>
  <c r="E35" i="4"/>
  <c r="E490" i="4"/>
  <c r="E497" i="4"/>
  <c r="E473" i="4"/>
  <c r="E449" i="4"/>
  <c r="E421" i="4"/>
  <c r="E397" i="4"/>
  <c r="E377" i="4"/>
  <c r="E361" i="4"/>
  <c r="E337" i="4"/>
  <c r="E289" i="4"/>
  <c r="E225" i="4"/>
  <c r="E161" i="4"/>
  <c r="E97" i="4"/>
  <c r="E41" i="4"/>
  <c r="E462" i="4"/>
  <c r="E438" i="4"/>
  <c r="E406" i="4"/>
  <c r="E382" i="4"/>
  <c r="E350" i="4"/>
  <c r="E318" i="4"/>
  <c r="E298" i="4"/>
  <c r="E262" i="4"/>
  <c r="E230" i="4"/>
  <c r="E198" i="4"/>
  <c r="E166" i="4"/>
  <c r="E134" i="4"/>
  <c r="E102" i="4"/>
  <c r="E74" i="4"/>
  <c r="E34" i="4"/>
  <c r="E472" i="4"/>
  <c r="E416" i="4"/>
  <c r="E376" i="4"/>
  <c r="E320" i="4"/>
  <c r="E256" i="4"/>
  <c r="E192" i="4"/>
  <c r="E128" i="4"/>
  <c r="E64" i="4"/>
  <c r="E479" i="4"/>
  <c r="E411" i="4"/>
  <c r="E347" i="4"/>
  <c r="E283" i="4"/>
  <c r="E195" i="4"/>
  <c r="E87" i="4"/>
  <c r="E482" i="4"/>
  <c r="E457" i="4"/>
  <c r="E417" i="4"/>
  <c r="E297" i="4"/>
  <c r="E241" i="4"/>
  <c r="E177" i="4"/>
  <c r="E113" i="4"/>
  <c r="E33" i="4"/>
  <c r="E483" i="4"/>
  <c r="E455" i="4"/>
  <c r="E423" i="4"/>
  <c r="E391" i="4"/>
  <c r="E359" i="4"/>
  <c r="E327" i="4"/>
  <c r="E295" i="4"/>
  <c r="E259" i="4"/>
  <c r="E211" i="4"/>
  <c r="E163" i="4"/>
  <c r="E119" i="4"/>
  <c r="E71" i="4"/>
  <c r="E23" i="4"/>
  <c r="E486" i="4"/>
  <c r="E489" i="4"/>
  <c r="E465" i="4"/>
  <c r="E437" i="4"/>
  <c r="E413" i="4"/>
  <c r="E389" i="4"/>
  <c r="E373" i="4"/>
  <c r="E357" i="4"/>
  <c r="E329" i="4"/>
  <c r="E273" i="4"/>
  <c r="E209" i="4"/>
  <c r="E145" i="4"/>
  <c r="E81" i="4"/>
  <c r="E25" i="4"/>
  <c r="E430" i="4"/>
  <c r="E398" i="4"/>
  <c r="E374" i="4"/>
  <c r="E342" i="4"/>
  <c r="E4" i="4"/>
  <c r="E286" i="4"/>
  <c r="E254" i="4"/>
  <c r="E222" i="4"/>
  <c r="E190" i="4"/>
  <c r="E158" i="4"/>
  <c r="E126" i="4"/>
  <c r="E94" i="4"/>
  <c r="E62" i="4"/>
  <c r="E30" i="4"/>
  <c r="E456" i="4"/>
  <c r="E400" i="4"/>
  <c r="E368" i="4"/>
  <c r="E304" i="4"/>
  <c r="E240" i="4"/>
  <c r="E176" i="4"/>
  <c r="E112" i="4"/>
  <c r="E48" i="4"/>
  <c r="E340" i="4"/>
  <c r="E308" i="4"/>
  <c r="E276" i="4"/>
  <c r="E244" i="4"/>
  <c r="E212" i="4"/>
  <c r="E180" i="4"/>
  <c r="E148" i="4"/>
  <c r="E116" i="4"/>
  <c r="E84" i="4"/>
  <c r="E52" i="4"/>
  <c r="E20" i="4"/>
  <c r="E476" i="4"/>
  <c r="E444" i="4"/>
  <c r="E412" i="4"/>
  <c r="E380" i="4"/>
  <c r="E344" i="4"/>
  <c r="E280" i="4"/>
  <c r="E216" i="4"/>
  <c r="E152" i="4"/>
  <c r="E88" i="4"/>
  <c r="E24" i="4"/>
  <c r="E12" i="4"/>
  <c r="E426" i="4"/>
  <c r="E394" i="4"/>
  <c r="E370" i="4"/>
  <c r="E338" i="4"/>
  <c r="E302" i="4"/>
  <c r="E274" i="4"/>
  <c r="E242" i="4"/>
  <c r="E210" i="4"/>
  <c r="E178" i="4"/>
  <c r="E146" i="4"/>
  <c r="E114" i="4"/>
  <c r="E82" i="4"/>
  <c r="E50" i="4"/>
  <c r="E22" i="4"/>
  <c r="E440" i="4"/>
  <c r="E11" i="4"/>
  <c r="E10" i="4"/>
  <c r="E459" i="4"/>
  <c r="E395" i="4"/>
  <c r="E331" i="4"/>
  <c r="E263" i="4"/>
  <c r="E167" i="4"/>
  <c r="E67" i="4"/>
  <c r="E493" i="4"/>
  <c r="E445" i="4"/>
  <c r="E409" i="4"/>
  <c r="E281" i="4"/>
  <c r="E217" i="4"/>
  <c r="E153" i="4"/>
  <c r="E89" i="4"/>
  <c r="E499" i="4"/>
  <c r="E475" i="4"/>
  <c r="E451" i="4"/>
  <c r="E419" i="4"/>
  <c r="E387" i="4"/>
  <c r="E355" i="4"/>
  <c r="E323" i="4"/>
  <c r="E291" i="4"/>
  <c r="E247" i="4"/>
  <c r="E199" i="4"/>
  <c r="E151" i="4"/>
  <c r="E103" i="4"/>
  <c r="E55" i="4"/>
  <c r="E19" i="4"/>
  <c r="E478" i="4"/>
  <c r="E485" i="4"/>
  <c r="E461" i="4"/>
  <c r="E433" i="4"/>
  <c r="E405" i="4"/>
  <c r="E385" i="4"/>
  <c r="E369" i="4"/>
  <c r="E353" i="4"/>
  <c r="E321" i="4"/>
  <c r="E249" i="4"/>
  <c r="E193" i="4"/>
  <c r="E129" i="4"/>
  <c r="E65" i="4"/>
  <c r="E17" i="4"/>
  <c r="E454" i="4"/>
  <c r="E422" i="4"/>
  <c r="E390" i="4"/>
  <c r="E366" i="4"/>
  <c r="E334" i="4"/>
  <c r="E310" i="4"/>
  <c r="E278" i="4"/>
  <c r="E246" i="4"/>
  <c r="E214" i="4"/>
  <c r="E186" i="4"/>
  <c r="E150" i="4"/>
  <c r="E118" i="4"/>
  <c r="E86" i="4"/>
  <c r="E58" i="4"/>
  <c r="E18" i="4"/>
  <c r="E448" i="4"/>
  <c r="E392" i="4"/>
  <c r="E360" i="4"/>
  <c r="E288" i="4"/>
  <c r="E224" i="4"/>
  <c r="E160" i="4"/>
  <c r="E96" i="4"/>
  <c r="E32" i="4"/>
  <c r="E332" i="4"/>
  <c r="E300" i="4"/>
  <c r="E268" i="4"/>
  <c r="E236" i="4"/>
  <c r="E204" i="4"/>
  <c r="E172" i="4"/>
  <c r="E140" i="4"/>
  <c r="E108" i="4"/>
  <c r="E76" i="4"/>
  <c r="E44" i="4"/>
  <c r="E500" i="4"/>
  <c r="E468" i="4"/>
  <c r="E436" i="4"/>
  <c r="E404" i="4"/>
  <c r="E372" i="4"/>
  <c r="E328" i="4"/>
  <c r="E264" i="4"/>
  <c r="E200" i="4"/>
  <c r="E136" i="4"/>
  <c r="E72" i="4"/>
  <c r="E474" i="4"/>
  <c r="E450" i="4"/>
  <c r="E418" i="4"/>
  <c r="E386" i="4"/>
  <c r="E362" i="4"/>
  <c r="E330" i="4"/>
  <c r="E294" i="4"/>
  <c r="E266" i="4"/>
  <c r="E234" i="4"/>
  <c r="E202" i="4"/>
  <c r="E170" i="4"/>
  <c r="E138" i="4"/>
  <c r="E106" i="4"/>
  <c r="E70" i="4"/>
  <c r="E42" i="4"/>
  <c r="E488" i="4"/>
  <c r="E424" i="4"/>
  <c r="E7" i="4"/>
  <c r="E6" i="4"/>
  <c r="E443" i="4"/>
  <c r="E379" i="4"/>
  <c r="E315" i="4"/>
  <c r="E243" i="4"/>
  <c r="E135" i="4"/>
  <c r="E39" i="4"/>
  <c r="E481" i="4"/>
  <c r="E441" i="4"/>
  <c r="E393" i="4"/>
  <c r="E265" i="4"/>
  <c r="E201" i="4"/>
  <c r="E137" i="4"/>
  <c r="E73" i="4"/>
  <c r="E495" i="4"/>
  <c r="E471" i="4"/>
  <c r="E439" i="4"/>
  <c r="E407" i="4"/>
  <c r="E375" i="4"/>
  <c r="E343" i="4"/>
  <c r="E311" i="4"/>
  <c r="E279" i="4"/>
  <c r="E231" i="4"/>
  <c r="E183" i="4"/>
  <c r="E147" i="4"/>
  <c r="E99" i="4"/>
  <c r="E51" i="4"/>
  <c r="E498" i="4"/>
  <c r="E501" i="4"/>
  <c r="E477" i="4"/>
  <c r="E453" i="4"/>
  <c r="E425" i="4"/>
  <c r="E401" i="4"/>
  <c r="E381" i="4"/>
  <c r="E365" i="4"/>
  <c r="E345" i="4"/>
  <c r="E305" i="4"/>
  <c r="E233" i="4"/>
  <c r="E169" i="4"/>
  <c r="E105" i="4"/>
  <c r="E49" i="4"/>
  <c r="E470" i="4"/>
  <c r="E446" i="4"/>
  <c r="E414" i="4"/>
  <c r="E9" i="4"/>
  <c r="E358" i="4"/>
  <c r="E326" i="4"/>
  <c r="E306" i="4"/>
  <c r="E270" i="4"/>
  <c r="E238" i="4"/>
  <c r="E206" i="4"/>
  <c r="E174" i="4"/>
  <c r="E142" i="4"/>
  <c r="E110" i="4"/>
  <c r="E78" i="4"/>
  <c r="E46" i="4"/>
  <c r="E496" i="4"/>
  <c r="E432" i="4"/>
  <c r="E384" i="4"/>
  <c r="E336" i="4"/>
  <c r="E272" i="4"/>
  <c r="E208" i="4"/>
  <c r="E144" i="4"/>
  <c r="E80" i="4"/>
  <c r="E16" i="4"/>
  <c r="E324" i="4"/>
  <c r="E292" i="4"/>
  <c r="E260" i="4"/>
  <c r="E228" i="4"/>
  <c r="E196" i="4"/>
  <c r="E164" i="4"/>
  <c r="E132" i="4"/>
  <c r="E100" i="4"/>
  <c r="E68" i="4"/>
  <c r="E36" i="4"/>
  <c r="E492" i="4"/>
  <c r="E460" i="4"/>
  <c r="E428" i="4"/>
  <c r="E396" i="4"/>
  <c r="E364" i="4"/>
  <c r="E312" i="4"/>
  <c r="E248" i="4"/>
  <c r="E184" i="4"/>
  <c r="E120" i="4"/>
  <c r="E56" i="4"/>
  <c r="E466" i="4"/>
  <c r="E442" i="4"/>
  <c r="E410" i="4"/>
  <c r="E8" i="4"/>
  <c r="E354" i="4"/>
  <c r="E322" i="4"/>
  <c r="E290" i="4"/>
  <c r="E258" i="4"/>
  <c r="E226" i="4"/>
  <c r="E194" i="4"/>
  <c r="E162" i="4"/>
  <c r="E130" i="4"/>
  <c r="E98" i="4"/>
  <c r="E66" i="4"/>
  <c r="E38" i="4"/>
  <c r="E480" i="4"/>
  <c r="E408" i="4"/>
  <c r="E3" i="4"/>
  <c r="E5" i="4"/>
  <c r="E348" i="4"/>
  <c r="E316" i="4"/>
  <c r="E284" i="4"/>
  <c r="E252" i="4"/>
  <c r="E220" i="4"/>
  <c r="E188" i="4"/>
  <c r="E156" i="4"/>
  <c r="E124" i="4"/>
  <c r="E92" i="4"/>
  <c r="E60" i="4"/>
  <c r="E28" i="4"/>
  <c r="E484" i="4"/>
  <c r="E452" i="4"/>
  <c r="E420" i="4"/>
  <c r="E388" i="4"/>
  <c r="E356" i="4"/>
  <c r="E296" i="4"/>
  <c r="E232" i="4"/>
  <c r="E168" i="4"/>
  <c r="E104" i="4"/>
  <c r="E40" i="4"/>
  <c r="E458" i="4"/>
  <c r="E434" i="4"/>
  <c r="E402" i="4"/>
  <c r="E378" i="4"/>
  <c r="E346" i="4"/>
  <c r="E314" i="4"/>
  <c r="E282" i="4"/>
  <c r="E250" i="4"/>
  <c r="E218" i="4"/>
  <c r="E182" i="4"/>
  <c r="E154" i="4"/>
  <c r="E122" i="4"/>
  <c r="E90" i="4"/>
  <c r="E54" i="4"/>
  <c r="E26" i="4"/>
  <c r="E464" i="4"/>
  <c r="E352" i="4"/>
  <c r="E14" i="4"/>
  <c r="E13" i="4"/>
  <c r="E125" i="4"/>
  <c r="E253" i="4"/>
  <c r="E69" i="4"/>
  <c r="E197" i="4"/>
  <c r="E325" i="4"/>
  <c r="E141" i="4"/>
  <c r="E269" i="4"/>
  <c r="E53" i="4"/>
  <c r="E181" i="4"/>
  <c r="E309" i="4"/>
  <c r="E189" i="4"/>
  <c r="E133" i="4"/>
  <c r="E261" i="4"/>
  <c r="E333" i="4"/>
  <c r="E245" i="4"/>
  <c r="E93" i="4"/>
  <c r="E37" i="4"/>
  <c r="E109" i="4"/>
  <c r="E21" i="4"/>
  <c r="E277" i="4"/>
  <c r="E29" i="4"/>
  <c r="E157" i="4"/>
  <c r="E285" i="4"/>
  <c r="E101" i="4"/>
  <c r="E229" i="4"/>
  <c r="E45" i="4"/>
  <c r="E173" i="4"/>
  <c r="E301" i="4"/>
  <c r="E85" i="4"/>
  <c r="E213" i="4"/>
  <c r="E341" i="4"/>
  <c r="E61" i="4"/>
  <c r="E317" i="4"/>
  <c r="E77" i="4"/>
  <c r="E205" i="4"/>
  <c r="E117" i="4"/>
  <c r="E349" i="4"/>
  <c r="E221" i="4"/>
  <c r="E165" i="4"/>
  <c r="E293" i="4"/>
  <c r="E237" i="4"/>
  <c r="E149" i="4"/>
  <c r="E2" i="4"/>
  <c r="G3" i="4" l="1"/>
  <c r="G7" i="4"/>
  <c r="G11" i="4"/>
  <c r="G15" i="4"/>
  <c r="A18" i="2" s="1"/>
  <c r="G19" i="4"/>
  <c r="G23" i="4"/>
  <c r="G27" i="4"/>
  <c r="G31" i="4"/>
  <c r="A34" i="2" s="1"/>
  <c r="D34" i="2" s="1"/>
  <c r="G35" i="4"/>
  <c r="G39" i="4"/>
  <c r="G43" i="4"/>
  <c r="G47" i="4"/>
  <c r="A50" i="2" s="1"/>
  <c r="E50" i="2" s="1"/>
  <c r="G51" i="4"/>
  <c r="G55" i="4"/>
  <c r="G59" i="4"/>
  <c r="G63" i="4"/>
  <c r="G67" i="4"/>
  <c r="G71" i="4"/>
  <c r="G75" i="4"/>
  <c r="G79" i="4"/>
  <c r="G83" i="4"/>
  <c r="G87" i="4"/>
  <c r="G91" i="4"/>
  <c r="G95" i="4"/>
  <c r="G99" i="4"/>
  <c r="G103" i="4"/>
  <c r="G107" i="4"/>
  <c r="G111" i="4"/>
  <c r="G115" i="4"/>
  <c r="G119" i="4"/>
  <c r="G123" i="4"/>
  <c r="G127" i="4"/>
  <c r="G131" i="4"/>
  <c r="G135" i="4"/>
  <c r="G139" i="4"/>
  <c r="G143" i="4"/>
  <c r="G147" i="4"/>
  <c r="G151" i="4"/>
  <c r="G155" i="4"/>
  <c r="G159" i="4"/>
  <c r="G163" i="4"/>
  <c r="G167" i="4"/>
  <c r="G171" i="4"/>
  <c r="G175" i="4"/>
  <c r="G179" i="4"/>
  <c r="G183" i="4"/>
  <c r="G187" i="4"/>
  <c r="G191" i="4"/>
  <c r="G195" i="4"/>
  <c r="G199" i="4"/>
  <c r="G203" i="4"/>
  <c r="G207" i="4"/>
  <c r="G211" i="4"/>
  <c r="G215" i="4"/>
  <c r="G219" i="4"/>
  <c r="G223" i="4"/>
  <c r="G227" i="4"/>
  <c r="G231" i="4"/>
  <c r="G235" i="4"/>
  <c r="G239" i="4"/>
  <c r="G243" i="4"/>
  <c r="G247" i="4"/>
  <c r="G251" i="4"/>
  <c r="G255" i="4"/>
  <c r="G259" i="4"/>
  <c r="G263" i="4"/>
  <c r="G267" i="4"/>
  <c r="G271" i="4"/>
  <c r="G275" i="4"/>
  <c r="G279" i="4"/>
  <c r="G283" i="4"/>
  <c r="G287" i="4"/>
  <c r="G291" i="4"/>
  <c r="G295" i="4"/>
  <c r="G299" i="4"/>
  <c r="G303" i="4"/>
  <c r="G307" i="4"/>
  <c r="G311" i="4"/>
  <c r="G315" i="4"/>
  <c r="G319" i="4"/>
  <c r="G323" i="4"/>
  <c r="G327" i="4"/>
  <c r="G331" i="4"/>
  <c r="G335" i="4"/>
  <c r="G339" i="4"/>
  <c r="G4" i="4"/>
  <c r="G8" i="4"/>
  <c r="G12" i="4"/>
  <c r="A15" i="2" s="1"/>
  <c r="L15" i="2" s="1"/>
  <c r="G16" i="4"/>
  <c r="A19" i="2" s="1"/>
  <c r="F19" i="2" s="1"/>
  <c r="G20" i="4"/>
  <c r="G24" i="4"/>
  <c r="G28" i="4"/>
  <c r="A31" i="2" s="1"/>
  <c r="E31" i="2" s="1"/>
  <c r="G32" i="4"/>
  <c r="G36" i="4"/>
  <c r="G40" i="4"/>
  <c r="G44" i="4"/>
  <c r="A47" i="2" s="1"/>
  <c r="M47" i="2" s="1"/>
  <c r="G48" i="4"/>
  <c r="A51" i="2" s="1"/>
  <c r="G52" i="4"/>
  <c r="G56" i="4"/>
  <c r="G60" i="4"/>
  <c r="G64" i="4"/>
  <c r="G68" i="4"/>
  <c r="G72" i="4"/>
  <c r="G76" i="4"/>
  <c r="G80" i="4"/>
  <c r="G84" i="4"/>
  <c r="G88" i="4"/>
  <c r="G92" i="4"/>
  <c r="G96" i="4"/>
  <c r="G100" i="4"/>
  <c r="G104" i="4"/>
  <c r="G108" i="4"/>
  <c r="G112" i="4"/>
  <c r="G116" i="4"/>
  <c r="G120" i="4"/>
  <c r="G124" i="4"/>
  <c r="G128" i="4"/>
  <c r="G132" i="4"/>
  <c r="G136" i="4"/>
  <c r="G140" i="4"/>
  <c r="G144" i="4"/>
  <c r="G148" i="4"/>
  <c r="G152" i="4"/>
  <c r="G156" i="4"/>
  <c r="G160" i="4"/>
  <c r="G164" i="4"/>
  <c r="G168" i="4"/>
  <c r="G172" i="4"/>
  <c r="G176" i="4"/>
  <c r="G180" i="4"/>
  <c r="G184" i="4"/>
  <c r="G188" i="4"/>
  <c r="G192" i="4"/>
  <c r="G196" i="4"/>
  <c r="G200" i="4"/>
  <c r="G204" i="4"/>
  <c r="G208" i="4"/>
  <c r="G212" i="4"/>
  <c r="G216" i="4"/>
  <c r="G220" i="4"/>
  <c r="G224" i="4"/>
  <c r="G228" i="4"/>
  <c r="G232" i="4"/>
  <c r="G236" i="4"/>
  <c r="G240" i="4"/>
  <c r="G244" i="4"/>
  <c r="G248" i="4"/>
  <c r="G252" i="4"/>
  <c r="G256" i="4"/>
  <c r="G260" i="4"/>
  <c r="G264" i="4"/>
  <c r="G268" i="4"/>
  <c r="G272" i="4"/>
  <c r="G276" i="4"/>
  <c r="G280" i="4"/>
  <c r="G284" i="4"/>
  <c r="G288" i="4"/>
  <c r="G292" i="4"/>
  <c r="G296" i="4"/>
  <c r="G300" i="4"/>
  <c r="G304" i="4"/>
  <c r="G308" i="4"/>
  <c r="G312" i="4"/>
  <c r="G316" i="4"/>
  <c r="G320" i="4"/>
  <c r="G324" i="4"/>
  <c r="G328" i="4"/>
  <c r="G332" i="4"/>
  <c r="G336" i="4"/>
  <c r="G340" i="4"/>
  <c r="G5" i="4"/>
  <c r="G13" i="4"/>
  <c r="A16" i="2" s="1"/>
  <c r="K16" i="2" s="1"/>
  <c r="G21" i="4"/>
  <c r="A24" i="2" s="1"/>
  <c r="G29" i="4"/>
  <c r="G37" i="4"/>
  <c r="A40" i="2" s="1"/>
  <c r="B40" i="2" s="1"/>
  <c r="G45" i="4"/>
  <c r="A48" i="2" s="1"/>
  <c r="E48" i="2" s="1"/>
  <c r="G53" i="4"/>
  <c r="G61" i="4"/>
  <c r="G69" i="4"/>
  <c r="G77" i="4"/>
  <c r="G85" i="4"/>
  <c r="G93" i="4"/>
  <c r="G101" i="4"/>
  <c r="G109" i="4"/>
  <c r="G117" i="4"/>
  <c r="G125" i="4"/>
  <c r="G133" i="4"/>
  <c r="G141" i="4"/>
  <c r="G149" i="4"/>
  <c r="G157" i="4"/>
  <c r="G165" i="4"/>
  <c r="G173" i="4"/>
  <c r="G181" i="4"/>
  <c r="G189" i="4"/>
  <c r="G197" i="4"/>
  <c r="G205" i="4"/>
  <c r="G213" i="4"/>
  <c r="G221" i="4"/>
  <c r="G229" i="4"/>
  <c r="G237" i="4"/>
  <c r="G245" i="4"/>
  <c r="G253" i="4"/>
  <c r="G261" i="4"/>
  <c r="G269" i="4"/>
  <c r="G277" i="4"/>
  <c r="G285" i="4"/>
  <c r="G293" i="4"/>
  <c r="G301" i="4"/>
  <c r="G309" i="4"/>
  <c r="G317" i="4"/>
  <c r="G325" i="4"/>
  <c r="G333" i="4"/>
  <c r="G341" i="4"/>
  <c r="G345" i="4"/>
  <c r="G349" i="4"/>
  <c r="G353" i="4"/>
  <c r="G357" i="4"/>
  <c r="G361" i="4"/>
  <c r="G365" i="4"/>
  <c r="G369" i="4"/>
  <c r="G373" i="4"/>
  <c r="G377" i="4"/>
  <c r="G381" i="4"/>
  <c r="G385" i="4"/>
  <c r="G389" i="4"/>
  <c r="G393" i="4"/>
  <c r="G397" i="4"/>
  <c r="G401" i="4"/>
  <c r="G405" i="4"/>
  <c r="G409" i="4"/>
  <c r="G413" i="4"/>
  <c r="G417" i="4"/>
  <c r="G421" i="4"/>
  <c r="G425" i="4"/>
  <c r="G429" i="4"/>
  <c r="G433" i="4"/>
  <c r="G437" i="4"/>
  <c r="G441" i="4"/>
  <c r="G445" i="4"/>
  <c r="G449" i="4"/>
  <c r="G453" i="4"/>
  <c r="G457" i="4"/>
  <c r="G461" i="4"/>
  <c r="G465" i="4"/>
  <c r="G469" i="4"/>
  <c r="G473" i="4"/>
  <c r="G477" i="4"/>
  <c r="G481" i="4"/>
  <c r="G485" i="4"/>
  <c r="G489" i="4"/>
  <c r="G493" i="4"/>
  <c r="G497" i="4"/>
  <c r="G501" i="4"/>
  <c r="G6" i="4"/>
  <c r="G14" i="4"/>
  <c r="A17" i="2" s="1"/>
  <c r="L17" i="2" s="1"/>
  <c r="G22" i="4"/>
  <c r="A25" i="2" s="1"/>
  <c r="G30" i="4"/>
  <c r="A33" i="2" s="1"/>
  <c r="F33" i="2" s="1"/>
  <c r="G38" i="4"/>
  <c r="G46" i="4"/>
  <c r="G54" i="4"/>
  <c r="G62" i="4"/>
  <c r="G70" i="4"/>
  <c r="G78" i="4"/>
  <c r="G86" i="4"/>
  <c r="G94" i="4"/>
  <c r="G102" i="4"/>
  <c r="G110" i="4"/>
  <c r="G118" i="4"/>
  <c r="G126" i="4"/>
  <c r="G134" i="4"/>
  <c r="G142" i="4"/>
  <c r="G150" i="4"/>
  <c r="G158" i="4"/>
  <c r="G166" i="4"/>
  <c r="G174" i="4"/>
  <c r="G182" i="4"/>
  <c r="G190" i="4"/>
  <c r="G198" i="4"/>
  <c r="G206" i="4"/>
  <c r="G214" i="4"/>
  <c r="G222" i="4"/>
  <c r="G230" i="4"/>
  <c r="G238" i="4"/>
  <c r="G246" i="4"/>
  <c r="G254" i="4"/>
  <c r="G262" i="4"/>
  <c r="G270" i="4"/>
  <c r="G278" i="4"/>
  <c r="G286" i="4"/>
  <c r="G294" i="4"/>
  <c r="G302" i="4"/>
  <c r="G310" i="4"/>
  <c r="G318" i="4"/>
  <c r="G326" i="4"/>
  <c r="G334" i="4"/>
  <c r="G342" i="4"/>
  <c r="G346" i="4"/>
  <c r="G350" i="4"/>
  <c r="G354" i="4"/>
  <c r="G358" i="4"/>
  <c r="G362" i="4"/>
  <c r="G366" i="4"/>
  <c r="G370" i="4"/>
  <c r="G374" i="4"/>
  <c r="G378" i="4"/>
  <c r="G382" i="4"/>
  <c r="G386" i="4"/>
  <c r="G390" i="4"/>
  <c r="G394" i="4"/>
  <c r="G398" i="4"/>
  <c r="G402" i="4"/>
  <c r="G406" i="4"/>
  <c r="G410" i="4"/>
  <c r="G414" i="4"/>
  <c r="G418" i="4"/>
  <c r="G422" i="4"/>
  <c r="G426" i="4"/>
  <c r="G430" i="4"/>
  <c r="G434" i="4"/>
  <c r="G438" i="4"/>
  <c r="G442" i="4"/>
  <c r="G446" i="4"/>
  <c r="G450" i="4"/>
  <c r="G454" i="4"/>
  <c r="G458" i="4"/>
  <c r="G462" i="4"/>
  <c r="G466" i="4"/>
  <c r="G470" i="4"/>
  <c r="G474" i="4"/>
  <c r="G478" i="4"/>
  <c r="G482" i="4"/>
  <c r="G486" i="4"/>
  <c r="G490" i="4"/>
  <c r="G494" i="4"/>
  <c r="G498" i="4"/>
  <c r="G9" i="4"/>
  <c r="A12" i="2" s="1"/>
  <c r="L12" i="2" s="1"/>
  <c r="G25" i="4"/>
  <c r="A28" i="2" s="1"/>
  <c r="E28" i="2" s="1"/>
  <c r="G41" i="4"/>
  <c r="G57" i="4"/>
  <c r="G73" i="4"/>
  <c r="G89" i="4"/>
  <c r="G105" i="4"/>
  <c r="G121" i="4"/>
  <c r="G137" i="4"/>
  <c r="G153" i="4"/>
  <c r="G169" i="4"/>
  <c r="G185" i="4"/>
  <c r="G201" i="4"/>
  <c r="G217" i="4"/>
  <c r="G233" i="4"/>
  <c r="G249" i="4"/>
  <c r="G265" i="4"/>
  <c r="G281" i="4"/>
  <c r="G297" i="4"/>
  <c r="G313" i="4"/>
  <c r="G329" i="4"/>
  <c r="G343" i="4"/>
  <c r="G351" i="4"/>
  <c r="G359" i="4"/>
  <c r="G367" i="4"/>
  <c r="G375" i="4"/>
  <c r="G383" i="4"/>
  <c r="G391" i="4"/>
  <c r="G399" i="4"/>
  <c r="G407" i="4"/>
  <c r="G415" i="4"/>
  <c r="G423" i="4"/>
  <c r="G431" i="4"/>
  <c r="G439" i="4"/>
  <c r="G447" i="4"/>
  <c r="G455" i="4"/>
  <c r="G463" i="4"/>
  <c r="G471" i="4"/>
  <c r="G479" i="4"/>
  <c r="G487" i="4"/>
  <c r="G495" i="4"/>
  <c r="G10" i="4"/>
  <c r="A13" i="2" s="1"/>
  <c r="J13" i="2" s="1"/>
  <c r="G26" i="4"/>
  <c r="A29" i="2" s="1"/>
  <c r="C29" i="2" s="1"/>
  <c r="G42" i="4"/>
  <c r="G58" i="4"/>
  <c r="G74" i="4"/>
  <c r="G90" i="4"/>
  <c r="G106" i="4"/>
  <c r="G122" i="4"/>
  <c r="G138" i="4"/>
  <c r="G154" i="4"/>
  <c r="G170" i="4"/>
  <c r="G186" i="4"/>
  <c r="G202" i="4"/>
  <c r="G218" i="4"/>
  <c r="G234" i="4"/>
  <c r="G250" i="4"/>
  <c r="G266" i="4"/>
  <c r="G282" i="4"/>
  <c r="G298" i="4"/>
  <c r="G314" i="4"/>
  <c r="G330" i="4"/>
  <c r="G344" i="4"/>
  <c r="G352" i="4"/>
  <c r="G360" i="4"/>
  <c r="G368" i="4"/>
  <c r="G376" i="4"/>
  <c r="G384" i="4"/>
  <c r="G392" i="4"/>
  <c r="G400" i="4"/>
  <c r="G408" i="4"/>
  <c r="G416" i="4"/>
  <c r="G424" i="4"/>
  <c r="G432" i="4"/>
  <c r="G440" i="4"/>
  <c r="G448" i="4"/>
  <c r="G456" i="4"/>
  <c r="G464" i="4"/>
  <c r="G472" i="4"/>
  <c r="G480" i="4"/>
  <c r="G488" i="4"/>
  <c r="G496" i="4"/>
  <c r="G17" i="4"/>
  <c r="A20" i="2" s="1"/>
  <c r="G33" i="4"/>
  <c r="G49" i="4"/>
  <c r="A52" i="2" s="1"/>
  <c r="I52" i="2" s="1"/>
  <c r="G65" i="4"/>
  <c r="G81" i="4"/>
  <c r="G97" i="4"/>
  <c r="G113" i="4"/>
  <c r="G129" i="4"/>
  <c r="G145" i="4"/>
  <c r="G161" i="4"/>
  <c r="G177" i="4"/>
  <c r="G193" i="4"/>
  <c r="G209" i="4"/>
  <c r="G225" i="4"/>
  <c r="G241" i="4"/>
  <c r="G257" i="4"/>
  <c r="G273" i="4"/>
  <c r="G289" i="4"/>
  <c r="G305" i="4"/>
  <c r="G321" i="4"/>
  <c r="G337" i="4"/>
  <c r="G347" i="4"/>
  <c r="G355" i="4"/>
  <c r="G363" i="4"/>
  <c r="G371" i="4"/>
  <c r="G379" i="4"/>
  <c r="G387" i="4"/>
  <c r="G395" i="4"/>
  <c r="G403" i="4"/>
  <c r="G411" i="4"/>
  <c r="G419" i="4"/>
  <c r="G427" i="4"/>
  <c r="G435" i="4"/>
  <c r="G443" i="4"/>
  <c r="G451" i="4"/>
  <c r="G459" i="4"/>
  <c r="G467" i="4"/>
  <c r="G475" i="4"/>
  <c r="G483" i="4"/>
  <c r="G491" i="4"/>
  <c r="G499" i="4"/>
  <c r="G18" i="4"/>
  <c r="A21" i="2" s="1"/>
  <c r="H21" i="2" s="1"/>
  <c r="G82" i="4"/>
  <c r="G146" i="4"/>
  <c r="G210" i="4"/>
  <c r="G274" i="4"/>
  <c r="G338" i="4"/>
  <c r="G372" i="4"/>
  <c r="G404" i="4"/>
  <c r="G436" i="4"/>
  <c r="G468" i="4"/>
  <c r="G500" i="4"/>
  <c r="G34" i="4"/>
  <c r="A37" i="2" s="1"/>
  <c r="B37" i="2" s="1"/>
  <c r="G98" i="4"/>
  <c r="G162" i="4"/>
  <c r="G226" i="4"/>
  <c r="G290" i="4"/>
  <c r="G348" i="4"/>
  <c r="G380" i="4"/>
  <c r="G412" i="4"/>
  <c r="G444" i="4"/>
  <c r="G476" i="4"/>
  <c r="G50" i="4"/>
  <c r="A53" i="2" s="1"/>
  <c r="C53" i="2" s="1"/>
  <c r="G114" i="4"/>
  <c r="G178" i="4"/>
  <c r="G242" i="4"/>
  <c r="G306" i="4"/>
  <c r="G356" i="4"/>
  <c r="G388" i="4"/>
  <c r="G420" i="4"/>
  <c r="G452" i="4"/>
  <c r="G484" i="4"/>
  <c r="G66" i="4"/>
  <c r="G130" i="4"/>
  <c r="G194" i="4"/>
  <c r="G258" i="4"/>
  <c r="G322" i="4"/>
  <c r="G364" i="4"/>
  <c r="G396" i="4"/>
  <c r="G428" i="4"/>
  <c r="G460" i="4"/>
  <c r="G492" i="4"/>
  <c r="G2" i="4"/>
  <c r="A5" i="2" s="1"/>
  <c r="K5" i="2" s="1"/>
  <c r="A6" i="2"/>
  <c r="I6" i="2" s="1"/>
  <c r="A30" i="2"/>
  <c r="I30" i="2" s="1"/>
  <c r="A9" i="2"/>
  <c r="A11" i="2"/>
  <c r="J11" i="2" s="1"/>
  <c r="A38" i="2"/>
  <c r="G38" i="2" s="1"/>
  <c r="A35" i="2"/>
  <c r="H35" i="2" s="1"/>
  <c r="A10" i="2"/>
  <c r="L10" i="2" s="1"/>
  <c r="A49" i="2"/>
  <c r="B49" i="2" s="1"/>
  <c r="A42" i="2"/>
  <c r="H42" i="2" s="1"/>
  <c r="A22" i="2"/>
  <c r="J22" i="2" s="1"/>
  <c r="A14" i="2"/>
  <c r="A55" i="2"/>
  <c r="A44" i="2"/>
  <c r="N44" i="2" s="1"/>
  <c r="A43" i="2"/>
  <c r="A23" i="2"/>
  <c r="A7" i="2"/>
  <c r="A41" i="2"/>
  <c r="K41" i="2" s="1"/>
  <c r="A26" i="2"/>
  <c r="A45" i="2"/>
  <c r="A8" i="2"/>
  <c r="A46" i="2"/>
  <c r="I46" i="2" s="1"/>
  <c r="A36" i="2"/>
  <c r="H36" i="2" s="1"/>
  <c r="A54" i="2"/>
  <c r="G54" i="2" s="1"/>
  <c r="A39" i="2"/>
  <c r="A27" i="2"/>
  <c r="B27" i="2" s="1"/>
  <c r="A32" i="2"/>
  <c r="N32" i="2" s="1"/>
  <c r="G5" i="2" l="1"/>
  <c r="E5" i="2"/>
  <c r="F5" i="2"/>
  <c r="M5" i="2"/>
  <c r="H5" i="2"/>
  <c r="L5" i="2"/>
  <c r="N5" i="2"/>
  <c r="I5" i="2"/>
  <c r="D5" i="2"/>
  <c r="C5" i="2"/>
  <c r="B5" i="2"/>
  <c r="J5" i="2"/>
  <c r="B6" i="2"/>
  <c r="C6" i="2"/>
  <c r="K6" i="2"/>
  <c r="G6" i="2"/>
  <c r="J6" i="2"/>
  <c r="H6" i="2"/>
  <c r="D6" i="2"/>
  <c r="E6" i="2"/>
  <c r="F6" i="2"/>
  <c r="M6" i="2"/>
  <c r="L6" i="2"/>
  <c r="N6" i="2"/>
  <c r="F35" i="2"/>
  <c r="F11" i="2"/>
  <c r="M38" i="2"/>
  <c r="I12" i="2"/>
  <c r="J12" i="2"/>
  <c r="N36" i="2"/>
  <c r="K42" i="2"/>
  <c r="E10" i="2"/>
  <c r="N15" i="2"/>
  <c r="H37" i="2"/>
  <c r="B46" i="2"/>
  <c r="H12" i="2"/>
  <c r="M19" i="2"/>
  <c r="B15" i="2"/>
  <c r="F53" i="2"/>
  <c r="E42" i="2"/>
  <c r="G33" i="2"/>
  <c r="M32" i="2"/>
  <c r="F46" i="2"/>
  <c r="K53" i="2"/>
  <c r="B13" i="2"/>
  <c r="M46" i="2"/>
  <c r="I47" i="2"/>
  <c r="G53" i="2"/>
  <c r="J37" i="2"/>
  <c r="E13" i="2"/>
  <c r="L13" i="2"/>
  <c r="E17" i="2"/>
  <c r="N40" i="2"/>
  <c r="H52" i="2"/>
  <c r="H43" i="2"/>
  <c r="G43" i="2"/>
  <c r="E43" i="2"/>
  <c r="K43" i="2"/>
  <c r="M43" i="2"/>
  <c r="B43" i="2"/>
  <c r="I43" i="2"/>
  <c r="D43" i="2"/>
  <c r="C43" i="2"/>
  <c r="N43" i="2"/>
  <c r="F43" i="2"/>
  <c r="J43" i="2"/>
  <c r="L43" i="2"/>
  <c r="G40" i="2"/>
  <c r="J40" i="2"/>
  <c r="I40" i="2"/>
  <c r="D40" i="2"/>
  <c r="F40" i="2"/>
  <c r="E40" i="2"/>
  <c r="K34" i="2"/>
  <c r="B34" i="2"/>
  <c r="C34" i="2"/>
  <c r="H34" i="2"/>
  <c r="N34" i="2"/>
  <c r="L34" i="2"/>
  <c r="J34" i="2"/>
  <c r="M34" i="2"/>
  <c r="F34" i="2"/>
  <c r="E34" i="2"/>
  <c r="G34" i="2"/>
  <c r="M21" i="2"/>
  <c r="D21" i="2"/>
  <c r="F21" i="2"/>
  <c r="E21" i="2"/>
  <c r="K21" i="2"/>
  <c r="B21" i="2"/>
  <c r="C21" i="2"/>
  <c r="N21" i="2"/>
  <c r="J21" i="2"/>
  <c r="H22" i="2"/>
  <c r="D22" i="2"/>
  <c r="E22" i="2"/>
  <c r="C22" i="2"/>
  <c r="I22" i="2"/>
  <c r="B22" i="2"/>
  <c r="G22" i="2"/>
  <c r="M22" i="2"/>
  <c r="N22" i="2"/>
  <c r="K49" i="2"/>
  <c r="E49" i="2"/>
  <c r="J49" i="2"/>
  <c r="H49" i="2"/>
  <c r="L49" i="2"/>
  <c r="I49" i="2"/>
  <c r="M49" i="2"/>
  <c r="N49" i="2"/>
  <c r="F49" i="2"/>
  <c r="G49" i="2"/>
  <c r="D49" i="2"/>
  <c r="E47" i="2"/>
  <c r="L40" i="2"/>
  <c r="H40" i="2"/>
  <c r="I21" i="2"/>
  <c r="N53" i="2"/>
  <c r="B53" i="2"/>
  <c r="D53" i="2"/>
  <c r="J53" i="2"/>
  <c r="M53" i="2"/>
  <c r="E53" i="2"/>
  <c r="L53" i="2"/>
  <c r="N37" i="2"/>
  <c r="E37" i="2"/>
  <c r="G37" i="2"/>
  <c r="C37" i="2"/>
  <c r="L37" i="2"/>
  <c r="D37" i="2"/>
  <c r="F37" i="2"/>
  <c r="L46" i="2"/>
  <c r="E46" i="2"/>
  <c r="C46" i="2"/>
  <c r="H45" i="2"/>
  <c r="D45" i="2"/>
  <c r="F45" i="2"/>
  <c r="N45" i="2"/>
  <c r="C45" i="2"/>
  <c r="J45" i="2"/>
  <c r="K45" i="2"/>
  <c r="E45" i="2"/>
  <c r="M45" i="2"/>
  <c r="B45" i="2"/>
  <c r="F18" i="2"/>
  <c r="D18" i="2"/>
  <c r="E18" i="2"/>
  <c r="K18" i="2"/>
  <c r="B18" i="2"/>
  <c r="N18" i="2"/>
  <c r="I18" i="2"/>
  <c r="C33" i="2"/>
  <c r="I33" i="2"/>
  <c r="E33" i="2"/>
  <c r="L33" i="2"/>
  <c r="N33" i="2"/>
  <c r="J33" i="2"/>
  <c r="H33" i="2"/>
  <c r="B33" i="2"/>
  <c r="D33" i="2"/>
  <c r="L19" i="2"/>
  <c r="E19" i="2"/>
  <c r="D19" i="2"/>
  <c r="J19" i="2"/>
  <c r="C19" i="2"/>
  <c r="K19" i="2"/>
  <c r="N19" i="2"/>
  <c r="H19" i="2"/>
  <c r="I19" i="2"/>
  <c r="G19" i="2"/>
  <c r="H13" i="2"/>
  <c r="K13" i="2"/>
  <c r="I13" i="2"/>
  <c r="D46" i="2"/>
  <c r="G46" i="2"/>
  <c r="N46" i="2"/>
  <c r="N47" i="2"/>
  <c r="H53" i="2"/>
  <c r="C40" i="2"/>
  <c r="K40" i="2"/>
  <c r="K37" i="2"/>
  <c r="I37" i="2"/>
  <c r="C52" i="2"/>
  <c r="K22" i="2"/>
  <c r="K33" i="2"/>
  <c r="L21" i="2"/>
  <c r="D47" i="2"/>
  <c r="H47" i="2"/>
  <c r="F47" i="2"/>
  <c r="C47" i="2"/>
  <c r="B52" i="2"/>
  <c r="E52" i="2"/>
  <c r="G52" i="2"/>
  <c r="D52" i="2"/>
  <c r="K52" i="2"/>
  <c r="N52" i="2"/>
  <c r="J52" i="2"/>
  <c r="M54" i="2"/>
  <c r="D54" i="2"/>
  <c r="F54" i="2"/>
  <c r="E54" i="2"/>
  <c r="K54" i="2"/>
  <c r="B54" i="2"/>
  <c r="C54" i="2"/>
  <c r="N54" i="2"/>
  <c r="J54" i="2"/>
  <c r="I54" i="2"/>
  <c r="H54" i="2"/>
  <c r="H41" i="2"/>
  <c r="J41" i="2"/>
  <c r="E41" i="2"/>
  <c r="G41" i="2"/>
  <c r="D41" i="2"/>
  <c r="F41" i="2"/>
  <c r="N41" i="2"/>
  <c r="M41" i="2"/>
  <c r="L41" i="2"/>
  <c r="I41" i="2"/>
  <c r="C41" i="2"/>
  <c r="B41" i="2"/>
  <c r="N38" i="2"/>
  <c r="C38" i="2"/>
  <c r="E38" i="2"/>
  <c r="I38" i="2"/>
  <c r="K38" i="2"/>
  <c r="F38" i="2"/>
  <c r="L38" i="2"/>
  <c r="J38" i="2"/>
  <c r="H38" i="2"/>
  <c r="D13" i="2"/>
  <c r="G13" i="2"/>
  <c r="F13" i="2"/>
  <c r="N13" i="2"/>
  <c r="L47" i="2"/>
  <c r="M52" i="2"/>
  <c r="L22" i="2"/>
  <c r="C49" i="2"/>
  <c r="B38" i="2"/>
  <c r="D31" i="2"/>
  <c r="L31" i="2"/>
  <c r="J31" i="2"/>
  <c r="B31" i="2"/>
  <c r="M31" i="2"/>
  <c r="N31" i="2"/>
  <c r="F31" i="2"/>
  <c r="K31" i="2"/>
  <c r="H31" i="2"/>
  <c r="G31" i="2"/>
  <c r="C31" i="2"/>
  <c r="G8" i="2"/>
  <c r="I8" i="2"/>
  <c r="D8" i="2"/>
  <c r="H8" i="2"/>
  <c r="B8" i="2"/>
  <c r="J8" i="2"/>
  <c r="K8" i="2"/>
  <c r="N8" i="2"/>
  <c r="C8" i="2"/>
  <c r="M8" i="2"/>
  <c r="G44" i="2"/>
  <c r="L44" i="2"/>
  <c r="J44" i="2"/>
  <c r="D44" i="2"/>
  <c r="I44" i="2"/>
  <c r="C44" i="2"/>
  <c r="B44" i="2"/>
  <c r="F44" i="2"/>
  <c r="M44" i="2"/>
  <c r="K44" i="2"/>
  <c r="H44" i="2"/>
  <c r="E44" i="2"/>
  <c r="G42" i="2"/>
  <c r="M42" i="2"/>
  <c r="J42" i="2"/>
  <c r="L42" i="2"/>
  <c r="N42" i="2"/>
  <c r="B42" i="2"/>
  <c r="D42" i="2"/>
  <c r="C42" i="2"/>
  <c r="F42" i="2"/>
  <c r="N10" i="2"/>
  <c r="C10" i="2"/>
  <c r="F10" i="2"/>
  <c r="I10" i="2"/>
  <c r="B10" i="2"/>
  <c r="D10" i="2"/>
  <c r="H10" i="2"/>
  <c r="J10" i="2"/>
  <c r="K10" i="2"/>
  <c r="G10" i="2"/>
  <c r="K12" i="2"/>
  <c r="C12" i="2"/>
  <c r="D12" i="2"/>
  <c r="B12" i="2"/>
  <c r="G12" i="2"/>
  <c r="M12" i="2"/>
  <c r="N12" i="2"/>
  <c r="G15" i="2"/>
  <c r="F15" i="2"/>
  <c r="E15" i="2"/>
  <c r="M15" i="2"/>
  <c r="J15" i="2"/>
  <c r="I15" i="2"/>
  <c r="C15" i="2"/>
  <c r="H15" i="2"/>
  <c r="K15" i="2"/>
  <c r="M13" i="2"/>
  <c r="C13" i="2"/>
  <c r="H46" i="2"/>
  <c r="E12" i="2"/>
  <c r="F12" i="2"/>
  <c r="B47" i="2"/>
  <c r="I53" i="2"/>
  <c r="M40" i="2"/>
  <c r="M37" i="2"/>
  <c r="F52" i="2"/>
  <c r="L52" i="2"/>
  <c r="F22" i="2"/>
  <c r="I42" i="2"/>
  <c r="M10" i="2"/>
  <c r="D15" i="2"/>
  <c r="D38" i="2"/>
  <c r="B19" i="2"/>
  <c r="M33" i="2"/>
  <c r="I31" i="2"/>
  <c r="G21" i="2"/>
  <c r="L54" i="2"/>
  <c r="I34" i="2"/>
  <c r="K29" i="2"/>
  <c r="E29" i="2"/>
  <c r="J29" i="2"/>
  <c r="M29" i="2"/>
  <c r="G29" i="2"/>
  <c r="B29" i="2"/>
  <c r="D29" i="2"/>
  <c r="L29" i="2"/>
  <c r="N29" i="2"/>
  <c r="N50" i="2"/>
  <c r="I50" i="2"/>
  <c r="L50" i="2"/>
  <c r="M50" i="2"/>
  <c r="B50" i="2"/>
  <c r="D50" i="2"/>
  <c r="J50" i="2"/>
  <c r="G50" i="2"/>
  <c r="H50" i="2"/>
  <c r="F50" i="2"/>
  <c r="K50" i="2"/>
  <c r="C50" i="2"/>
  <c r="C23" i="2"/>
  <c r="F23" i="2"/>
  <c r="K23" i="2"/>
  <c r="M23" i="2"/>
  <c r="C25" i="2"/>
  <c r="G25" i="2"/>
  <c r="J25" i="2"/>
  <c r="E25" i="2"/>
  <c r="N9" i="2"/>
  <c r="C9" i="2"/>
  <c r="D9" i="2"/>
  <c r="H9" i="2"/>
  <c r="F9" i="2"/>
  <c r="I9" i="2"/>
  <c r="G9" i="2"/>
  <c r="J9" i="2"/>
  <c r="L9" i="2"/>
  <c r="K9" i="2"/>
  <c r="M9" i="2"/>
  <c r="E9" i="2"/>
  <c r="G32" i="2"/>
  <c r="F29" i="2"/>
  <c r="B17" i="2"/>
  <c r="H29" i="2"/>
  <c r="K32" i="2"/>
  <c r="C32" i="2"/>
  <c r="B32" i="2"/>
  <c r="D32" i="2"/>
  <c r="H32" i="2"/>
  <c r="E32" i="2"/>
  <c r="F32" i="2"/>
  <c r="J32" i="2"/>
  <c r="G39" i="2"/>
  <c r="B39" i="2"/>
  <c r="I39" i="2"/>
  <c r="I48" i="2"/>
  <c r="C48" i="2"/>
  <c r="L48" i="2"/>
  <c r="G48" i="2"/>
  <c r="B48" i="2"/>
  <c r="M48" i="2"/>
  <c r="J48" i="2"/>
  <c r="I17" i="2"/>
  <c r="K17" i="2"/>
  <c r="H17" i="2"/>
  <c r="D17" i="2"/>
  <c r="N17" i="2"/>
  <c r="F17" i="2"/>
  <c r="G17" i="2"/>
  <c r="M14" i="2"/>
  <c r="F14" i="2"/>
  <c r="E14" i="2"/>
  <c r="D14" i="2"/>
  <c r="I14" i="2"/>
  <c r="J14" i="2"/>
  <c r="H14" i="2"/>
  <c r="B14" i="2"/>
  <c r="N14" i="2"/>
  <c r="L14" i="2"/>
  <c r="K14" i="2"/>
  <c r="G14" i="2"/>
  <c r="M17" i="2"/>
  <c r="J17" i="2"/>
  <c r="L32" i="2"/>
  <c r="C17" i="2"/>
  <c r="I32" i="2"/>
  <c r="I29" i="2"/>
  <c r="B9" i="2"/>
  <c r="C14" i="2"/>
  <c r="G47" i="2"/>
  <c r="K47" i="2"/>
  <c r="F8" i="2"/>
  <c r="E8" i="2"/>
  <c r="L8" i="2"/>
  <c r="G45" i="2"/>
  <c r="L45" i="2"/>
  <c r="I45" i="2"/>
  <c r="H18" i="2"/>
  <c r="J18" i="2"/>
  <c r="G18" i="2"/>
  <c r="L18" i="2"/>
  <c r="C18" i="2"/>
  <c r="M18" i="2"/>
  <c r="K26" i="2"/>
  <c r="C26" i="2"/>
  <c r="N26" i="2"/>
  <c r="H26" i="2"/>
  <c r="D26" i="2"/>
  <c r="F26" i="2"/>
  <c r="J26" i="2"/>
  <c r="M26" i="2"/>
  <c r="G26" i="2"/>
  <c r="L26" i="2"/>
  <c r="I26" i="2"/>
  <c r="E26" i="2"/>
  <c r="B26" i="2"/>
  <c r="F51" i="2"/>
  <c r="E51" i="2"/>
  <c r="G51" i="2"/>
  <c r="N51" i="2"/>
  <c r="H51" i="2"/>
  <c r="I51" i="2"/>
  <c r="L51" i="2"/>
  <c r="D51" i="2"/>
  <c r="K51" i="2"/>
  <c r="B51" i="2"/>
  <c r="M51" i="2"/>
  <c r="C36" i="2"/>
  <c r="I24" i="2"/>
  <c r="B24" i="2"/>
  <c r="C24" i="2"/>
  <c r="J24" i="2"/>
  <c r="N24" i="2"/>
  <c r="F24" i="2"/>
  <c r="E24" i="2"/>
  <c r="G24" i="2"/>
  <c r="D24" i="2"/>
  <c r="M24" i="2"/>
  <c r="K24" i="2"/>
  <c r="L24" i="2"/>
  <c r="H24" i="2"/>
  <c r="K7" i="2"/>
  <c r="B7" i="2"/>
  <c r="N7" i="2"/>
  <c r="H7" i="2"/>
  <c r="L7" i="2"/>
  <c r="J7" i="2"/>
  <c r="I7" i="2"/>
  <c r="M7" i="2"/>
  <c r="E7" i="2"/>
  <c r="G7" i="2"/>
  <c r="D7" i="2"/>
  <c r="F7" i="2"/>
  <c r="C7" i="2"/>
  <c r="K11" i="2"/>
  <c r="B11" i="2"/>
  <c r="C11" i="2"/>
  <c r="D11" i="2"/>
  <c r="L11" i="2"/>
  <c r="M11" i="2"/>
  <c r="N11" i="2"/>
  <c r="E11" i="2"/>
  <c r="M30" i="2"/>
  <c r="J30" i="2"/>
  <c r="G30" i="2"/>
  <c r="N30" i="2"/>
  <c r="E30" i="2"/>
  <c r="L30" i="2"/>
  <c r="H30" i="2"/>
  <c r="K30" i="2"/>
  <c r="C30" i="2"/>
  <c r="F30" i="2"/>
  <c r="G11" i="2"/>
  <c r="D30" i="2"/>
  <c r="J51" i="2"/>
  <c r="M27" i="2"/>
  <c r="D27" i="2"/>
  <c r="E27" i="2"/>
  <c r="C27" i="2"/>
  <c r="K27" i="2"/>
  <c r="L27" i="2"/>
  <c r="F27" i="2"/>
  <c r="H27" i="2"/>
  <c r="I27" i="2"/>
  <c r="G27" i="2"/>
  <c r="N27" i="2"/>
  <c r="G28" i="2"/>
  <c r="M28" i="2"/>
  <c r="N28" i="2"/>
  <c r="H28" i="2"/>
  <c r="L28" i="2"/>
  <c r="I28" i="2"/>
  <c r="C28" i="2"/>
  <c r="B28" i="2"/>
  <c r="J28" i="2"/>
  <c r="K28" i="2"/>
  <c r="D28" i="2"/>
  <c r="F28" i="2"/>
  <c r="E20" i="2"/>
  <c r="G20" i="2"/>
  <c r="H20" i="2"/>
  <c r="L20" i="2"/>
  <c r="D20" i="2"/>
  <c r="F20" i="2"/>
  <c r="C20" i="2"/>
  <c r="I20" i="2"/>
  <c r="B20" i="2"/>
  <c r="M20" i="2"/>
  <c r="J20" i="2"/>
  <c r="N20" i="2"/>
  <c r="K20" i="2"/>
  <c r="J36" i="2"/>
  <c r="L36" i="2"/>
  <c r="B36" i="2"/>
  <c r="D36" i="2"/>
  <c r="G36" i="2"/>
  <c r="K36" i="2"/>
  <c r="M36" i="2"/>
  <c r="I36" i="2"/>
  <c r="F36" i="2"/>
  <c r="E36" i="2"/>
  <c r="F55" i="2"/>
  <c r="H55" i="2"/>
  <c r="K55" i="2"/>
  <c r="N55" i="2"/>
  <c r="D55" i="2"/>
  <c r="B55" i="2"/>
  <c r="C55" i="2"/>
  <c r="I55" i="2"/>
  <c r="E55" i="2"/>
  <c r="G55" i="2"/>
  <c r="L55" i="2"/>
  <c r="M55" i="2"/>
  <c r="J55" i="2"/>
  <c r="L16" i="2"/>
  <c r="M16" i="2"/>
  <c r="E16" i="2"/>
  <c r="D16" i="2"/>
  <c r="I16" i="2"/>
  <c r="C16" i="2"/>
  <c r="N16" i="2"/>
  <c r="B16" i="2"/>
  <c r="H16" i="2"/>
  <c r="G16" i="2"/>
  <c r="F16" i="2"/>
  <c r="K35" i="2"/>
  <c r="B35" i="2"/>
  <c r="D35" i="2"/>
  <c r="L35" i="2"/>
  <c r="E35" i="2"/>
  <c r="M35" i="2"/>
  <c r="C35" i="2"/>
  <c r="J35" i="2"/>
  <c r="N35" i="2"/>
  <c r="I35" i="2"/>
  <c r="I11" i="2"/>
  <c r="H11" i="2"/>
  <c r="J27" i="2"/>
  <c r="J16" i="2"/>
  <c r="B30" i="2"/>
  <c r="G35" i="2"/>
  <c r="C51" i="2"/>
  <c r="N39" i="2"/>
  <c r="E39" i="2"/>
  <c r="H39" i="2"/>
  <c r="F39" i="2"/>
  <c r="L39" i="2"/>
  <c r="D39" i="2"/>
  <c r="C39" i="2"/>
  <c r="H48" i="2"/>
  <c r="K48" i="2"/>
  <c r="F48" i="2"/>
  <c r="M39" i="2"/>
  <c r="J39" i="2"/>
  <c r="D48" i="2"/>
  <c r="N48" i="2"/>
  <c r="K39" i="2"/>
  <c r="H23" i="2"/>
  <c r="N23" i="2"/>
  <c r="L23" i="2"/>
  <c r="G23" i="2"/>
  <c r="J23" i="2"/>
  <c r="I23" i="2"/>
  <c r="D23" i="2"/>
  <c r="E23" i="2"/>
  <c r="B23" i="2"/>
  <c r="N25" i="2"/>
  <c r="I25" i="2"/>
  <c r="K25" i="2"/>
  <c r="M25" i="2"/>
  <c r="F25" i="2"/>
  <c r="B25" i="2"/>
  <c r="D25" i="2"/>
  <c r="L25" i="2"/>
  <c r="H25" i="2"/>
</calcChain>
</file>

<file path=xl/sharedStrings.xml><?xml version="1.0" encoding="utf-8"?>
<sst xmlns="http://schemas.openxmlformats.org/spreadsheetml/2006/main" count="495" uniqueCount="396">
  <si>
    <t>Name of collaborative</t>
  </si>
  <si>
    <t>Members</t>
  </si>
  <si>
    <t>Mission</t>
  </si>
  <si>
    <t>Focus areas</t>
  </si>
  <si>
    <t>Methods of working</t>
  </si>
  <si>
    <t>Geographic scope</t>
  </si>
  <si>
    <t>Accomplishments</t>
  </si>
  <si>
    <t>Meeting frequency</t>
  </si>
  <si>
    <t>Meeting location</t>
  </si>
  <si>
    <t>Structure/governance</t>
  </si>
  <si>
    <t>Partners with …</t>
  </si>
  <si>
    <t>Early Childhood Development Initative</t>
  </si>
  <si>
    <t>City of Rochester</t>
  </si>
  <si>
    <t>Year of establishment</t>
  </si>
  <si>
    <t>All Kids Thrive</t>
  </si>
  <si>
    <t>GROW</t>
  </si>
  <si>
    <t>Healthy Babies are Worth the Wait</t>
  </si>
  <si>
    <t>Early Childhood Education Quality Council</t>
  </si>
  <si>
    <t>About 60: child care providers; funders; children's advocacy groups; county, city representatives; school district; researchers; service providers</t>
  </si>
  <si>
    <t>Support developmentally appropriate care and learning, parenting and comprehensive support services for children prenatal-8</t>
  </si>
  <si>
    <t>Access to quality education 0-8; collaborate with district to improve grade-level reading; mental health services 0-5; impact of trauma; parent engagement</t>
  </si>
  <si>
    <r>
      <t xml:space="preserve">Primary: convene/strategize. Also: share resources/info; </t>
    </r>
    <r>
      <rPr>
        <i/>
        <sz val="11"/>
        <color theme="1"/>
        <rFont val="Calibri"/>
        <family val="2"/>
        <scheme val="minor"/>
      </rPr>
      <t>pipeline</t>
    </r>
    <r>
      <rPr>
        <sz val="11"/>
        <color theme="1"/>
        <rFont val="Calibri"/>
        <family val="2"/>
        <scheme val="minor"/>
      </rPr>
      <t xml:space="preserve"> for technical guidance/expertise; capacity building; advocacy; policy work</t>
    </r>
  </si>
  <si>
    <t>Children's Institute, Rochester</t>
  </si>
  <si>
    <t>Monthly</t>
  </si>
  <si>
    <t>What level participates</t>
  </si>
  <si>
    <t>Winning Beginnings, First 1000 Days, NYS Early Childhood Advisory Council and others through members</t>
  </si>
  <si>
    <t>Created high quality, accessible UPK/EPK programs; developed quality assessment/evaluation program done annually; got dozens of child care centers accredited; faciliated much professional development for ECE teachers; ensures Rochester workforce and systems are aware of and implementing best practices</t>
  </si>
  <si>
    <t>Cabinet meets monthly; 2 co-chairs; 5 committees</t>
  </si>
  <si>
    <t>Universal screenings</t>
  </si>
  <si>
    <t>Quality child care</t>
  </si>
  <si>
    <t>Transportation</t>
  </si>
  <si>
    <t>Geo</t>
  </si>
  <si>
    <t>AllGeo</t>
  </si>
  <si>
    <t>Priority</t>
  </si>
  <si>
    <t>AllPriority</t>
  </si>
  <si>
    <t>SortOrder</t>
  </si>
  <si>
    <t>Org</t>
  </si>
  <si>
    <t>ResultOrder</t>
  </si>
  <si>
    <t>HelpColumn</t>
  </si>
  <si>
    <t>Priority area</t>
  </si>
  <si>
    <t>Priority areas</t>
  </si>
  <si>
    <t>Universal screenings; quality child care</t>
  </si>
  <si>
    <t>All geographies</t>
  </si>
  <si>
    <t>All priorities</t>
  </si>
  <si>
    <t>Erie County</t>
  </si>
  <si>
    <t>Niagara County</t>
  </si>
  <si>
    <t>Monroe County</t>
  </si>
  <si>
    <t>Chautauqua County</t>
  </si>
  <si>
    <t>City of Buffalo</t>
  </si>
  <si>
    <t>Allegany County</t>
  </si>
  <si>
    <t>Cattaraugus County</t>
  </si>
  <si>
    <t>Genesee County</t>
  </si>
  <si>
    <t>Orleans County</t>
  </si>
  <si>
    <t>Wyoming County</t>
  </si>
  <si>
    <t>WNY Behavior Collaboration</t>
  </si>
  <si>
    <t>Erie County, Niagara County</t>
  </si>
  <si>
    <t>Christina Fecio, Education Consultant; Child Care Resource Network; Early Childhood Direction Center; Erie County Early Intervention; Family Help Center; Help Me Grow WNY; United Way of Buffalo and Erie County; various child care and service providers</t>
  </si>
  <si>
    <t>To enhance opportunities for children from birth to five to develop and maintain social-emotional and behavior health in early childhood environments</t>
  </si>
  <si>
    <t>Directly providing services or programs to child care providers; technical guidance or expertise; sharing resources or information; convening / strategizing</t>
  </si>
  <si>
    <t>Reducing expulsions from child care due to behavior challenges; addressing burnout among child care staff; educating child care providers on pyramid model; providing affordable training, professional development and strategies for child care staff to positively manage behaviors</t>
  </si>
  <si>
    <t>Sold out "Building Joyful Classrooms," an affordable full-day training / conference for child care staff in 2018, funded in part by Children's Guild; launched WNYbehaviortoolbox.com, providing resources and strategies to child care providers; providing pop-up, smaller-scale professional development trainings</t>
  </si>
  <si>
    <t>Quarterly, with monthly work group / subcommittee meetings</t>
  </si>
  <si>
    <t>Child Care Resource Network or Cantalician Center for Learning</t>
  </si>
  <si>
    <t xml:space="preserve">Not a formal entity or nonprofit. Organized under the umbrella of United Way of Buffalo and Erie County; Child Care Resource Network served as fiscal agent for 2018 conference. </t>
  </si>
  <si>
    <t>Front-line providers / professionals, managers</t>
  </si>
  <si>
    <t>Directors as Leaders</t>
  </si>
  <si>
    <t>Professional development, leadership education, networking and support for child care directors</t>
  </si>
  <si>
    <t>Education / professional development, convening, sharing resources or information</t>
  </si>
  <si>
    <t>Child Care Resource Network</t>
  </si>
  <si>
    <t>Program directors</t>
  </si>
  <si>
    <t>Advisory committee meets monthly</t>
  </si>
  <si>
    <t>Child care providers</t>
  </si>
  <si>
    <t>Pre-2010</t>
  </si>
  <si>
    <t xml:space="preserve">Sharing resources or information, capacity building, connecting to resources or services, advocacy </t>
  </si>
  <si>
    <t>Primarily Erie County, Niagara County; working to expand in Allegany County, Cattaraugus County, Chautauqua County, Genesee County, Orleans County, Wyoming County</t>
  </si>
  <si>
    <t>Chautauqua County Education Coalition</t>
  </si>
  <si>
    <t>Member organizations, child care providers, service providers, Children's Guild Foundation</t>
  </si>
  <si>
    <t>To align resources and build capabilities to meet the evolving workforce requirements of Chautauqua County; this includes a focus improving education and kindergarten readiness</t>
  </si>
  <si>
    <t>2012 launch as a Chamber of Commerce initiative; became separate nonprofit in 2017</t>
  </si>
  <si>
    <t>Quality child care, universal screenings</t>
  </si>
  <si>
    <t>Sharing resources or information, capacity building, convening, advocacy / public education, policy work</t>
  </si>
  <si>
    <t xml:space="preserve">Coalition stakeholders and subgroup work teams meet monthly; Board of Directors and executive committee meet every other month; subgroup chairs meet quarterly </t>
  </si>
  <si>
    <t>Sites vary among coalition members</t>
  </si>
  <si>
    <t xml:space="preserve">Nonprofit led by board of directors with representation from various members; </t>
  </si>
  <si>
    <t>Directors / executives, school administrators</t>
  </si>
  <si>
    <t>Serving as a central access point for developmental screenings, referring children and families to services, helping families connect and follow up with services, providing information on child development and parenting, systems building</t>
  </si>
  <si>
    <t>Liftoff priority areas</t>
  </si>
  <si>
    <t>Thousands of ASQ development screenings completed and referrals provided to parents as needed; conducted trainings on how to complete ASQ screenings; working with Buffalo Public Schools to screen UPK students; working with medical providers to implement screenings and track outcomes; expanding regional role</t>
  </si>
  <si>
    <t>Convening / strategizing, sharing resources or information among organizations</t>
  </si>
  <si>
    <t>No major decisions or determinations made</t>
  </si>
  <si>
    <t xml:space="preserve">Informal </t>
  </si>
  <si>
    <t>Organizational leads, managers</t>
  </si>
  <si>
    <t>Member organizations</t>
  </si>
  <si>
    <t>Child Care Resource Network, Kaleida Health, Help Me Grow, Parent Network of WNY, Every Person Influences Children (EPIC), Read to Succeed Buffalo</t>
  </si>
  <si>
    <t>To understand and prepare for impacts of the planned closure of the Early Childhood Direction Center (ECDC) in Buffalo, which provides information and referral services for children with disabilities (ages 0-5)</t>
  </si>
  <si>
    <t>Read to Succeed Buffalo</t>
  </si>
  <si>
    <t>Partners include Head Start programs, licensed home child care providers, Buffalo Public Schools</t>
  </si>
  <si>
    <t>Directly providing services or programs</t>
  </si>
  <si>
    <t>Provide coaching for licensed home child care providers, Head Start staff, preschool teachers and early elementary school teachers to improve literacy instruction, with a focus on improving outcomes for low-income children; provide volunteer tutoring in reading; support developmental screenings and administration and analysis of student assessments</t>
  </si>
  <si>
    <t>501(c)3 nonprofit overseen by Board of Directors</t>
  </si>
  <si>
    <t>Developed coaching model to embed literacy growth in home-based child care and Head Start programs; established literacy partnerships with six Buffalo Public Schools; established local AARP Foundation Experience Corps volunteer program in which seniors are trained to tutor Buffalo children in reading</t>
  </si>
  <si>
    <t>Close to 150 active working partners, including 2-1-1WNY, Oishei Children's Hospital, pediatric practices, Niagara University, United Ways, school districts, county social service and health departments, WIC offices, child care providers, service providers, Chautauqua Connections Children's Coalition</t>
  </si>
  <si>
    <t>Infancy Leadership Circles</t>
  </si>
  <si>
    <t>To mobilize the community to improve student achievement by creating a community-wide priority on literacy for children from birth to 8; create a comprehensive, high-quality early learning network enabling children to read to learn by the end of 3rd grade</t>
  </si>
  <si>
    <t>Pediatricians, child care providers, early intervention service providers, other professionals who serve infants, toddlers and families</t>
  </si>
  <si>
    <t xml:space="preserve">Erie County, Niagara County, Chautauqua County; Child Care Resource Network has grant funding to expand or form circles in Allegany County, Cattaraugus County, Orleans County, Genesee County, Wyoming County </t>
  </si>
  <si>
    <t>Varies</t>
  </si>
  <si>
    <t>Convening / strategizing, sharing resources or information</t>
  </si>
  <si>
    <t>Goals vary by county; in Erie, the group is focused on a campaign to help parents to understand children's behaviors; other groups have focused more on maternal and infant health outcomes or child care</t>
  </si>
  <si>
    <t>Erie County group planned "I'm Not Bad" social messaging campaign on behavior among young children; Niagara County group helped improve 211 referral directory for infant and toddler services</t>
  </si>
  <si>
    <t>Varies by county; Erie group meets at Child Care Resource Network</t>
  </si>
  <si>
    <t>Facilitate communication and networking among multidisciplinary professionals who serve families with young children; improve eforts to connect families with services they need; discuss common issues and solutions, access to services, health initiatives</t>
  </si>
  <si>
    <t>Early Childhood Direction Center working group</t>
  </si>
  <si>
    <t>Child Care Resource Network, Niagara University, Help Me Grow WNY, ACCORD Corp., Chautauqua Opportunities</t>
  </si>
  <si>
    <t>Informal</t>
  </si>
  <si>
    <t>To increase quality of early childhood programs by cultivating, mentoring, and supporting diverse early childhood leaders in Western New York</t>
  </si>
  <si>
    <t>Has hosted various training / professional development events and conferences; to host WNY Leadership Day on May 3, 2019</t>
  </si>
  <si>
    <t>Chautauqua Connections Children's Coalition</t>
  </si>
  <si>
    <t>125 stakeholders representing 70 organizations, including Chautauqua County Chamber of Commerce, local employers such as Cummins Inc., Chautauqua County Health Network, school districts, Erie 2-Chautauqua-Cattaraugus BOCES, United Way of Southern Chautauqua County, Chautauqua Opportunities, The Resource Center (a chapter of The Arc of New York)</t>
  </si>
  <si>
    <t>To create partnerships and foster communication to better serve all children birth to five, supporting their social, physical, developmental and mental health needs while reducing gaps in service in Chautauqua County</t>
  </si>
  <si>
    <t>Help Me Grow WNY</t>
  </si>
  <si>
    <t>Frontline staff, managers</t>
  </si>
  <si>
    <t>Exploring potential to create a staffed family child care network to provide professional development opportunities, networking and support services to family / home-based providers</t>
  </si>
  <si>
    <t xml:space="preserve">40+ agencies, including The Resource Center, service providers, QUALITYstarsNY, preschool and prekindergarten programs, child care centers, Chautauqua Opportunities, Jamestown Community Learning Council, Chautauqua County Early Intervenion, Parent Network of WNY, medical providers, WNY 2-1-1 </t>
  </si>
  <si>
    <t>Convening businesses, nonprofits, education leaders to address early childhood needs; assessing kindergarten readiness; implementation of QUALITYstarsNY in Chautauqua County; supporting growth of the Parents as Teachers home visitation / screening program to multiple school districts through a BOCES cooperative services agreement; addressing child care "deserts"</t>
  </si>
  <si>
    <t>Direct provision of services, convening / strategizing, sharing resources or information, capacity building</t>
  </si>
  <si>
    <t xml:space="preserve">Implementation of developmental screenings at participating practices; collecting and analyzing screening data; tracking service referrals; tracking how families navigate system; identification of barriers for families; connecting families with services </t>
  </si>
  <si>
    <t>Project is in third year of a 5-year grant; research remains under way</t>
  </si>
  <si>
    <t>SUNY Research Foundation holds grant; principal investigator is Dr. Dennis Kuo, Division Chief of General Pediatrics at UBMD Pediatrics and Medical Director of Primary Care Services at Oishei Children‘s Hospital; Lea Passage is project coordinator at UBMD Pediatrics</t>
  </si>
  <si>
    <t>Core team meets by phone weekly; work groups meet monthly; larger coalition meets quarterly</t>
  </si>
  <si>
    <t>Various early childhood / community agencies</t>
  </si>
  <si>
    <t>About 15, including higher education institutions; screening providers such as ABVI, Rochester Speech &amp; Hearing; health insurers/plans</t>
  </si>
  <si>
    <t>Conduct comprehensive screenings of all 3 year olds in the City of Rochester; expanding to 0-8 year olds in 13 regional counties</t>
  </si>
  <si>
    <t>Comprehensive screenings: developmental, social-emotional, vision, hearing, language, dental</t>
  </si>
  <si>
    <t>City of Rochester; expanding to Allegany County, Cayuga County, Chemung County, Genesee County, Livingston County, Monroe County, Ontario County, Orleans County, Seneca County, Steuben County, Wayne County, Wyoming County and Yates County</t>
  </si>
  <si>
    <t>Direct service, share resources/info, capacity building, advocacy, policy work</t>
  </si>
  <si>
    <t>1,500 3 year olds annually receiving at least 1 screening; process is calling attention to the need for additional service providers to receive referrals and provide services; child care centers have bought into the process and taken ownership</t>
  </si>
  <si>
    <t>Children's Institute is managing partner/grants management; work groups take on specific topics</t>
  </si>
  <si>
    <t>First 1000 Days, Regents Blue Ribbon Committee, NYS Early Childhood Advisory Council, National Help me Grow, individual members connected to others as well</t>
  </si>
  <si>
    <t>60 partner agencies, including child care providers, foundations, school districts, health organizations, others in early childhood community</t>
  </si>
  <si>
    <t>Quarterly, work groups meet in interim</t>
  </si>
  <si>
    <t>United Way?</t>
  </si>
  <si>
    <t>Share info/resources, convening / strategizing, advocacy, policy work, members fund related efforts</t>
  </si>
  <si>
    <t>United Way is convener</t>
  </si>
  <si>
    <t xml:space="preserve">Improve the well-being and education of Western New York (WNY) children ages 0 to 8, regardless of their life circumstances or individual challenge. </t>
  </si>
  <si>
    <t>Health, learning, family and community - includes quality child care, school readiness</t>
  </si>
  <si>
    <t>First 1000 Days, NYS Early Childhood Advisory Council, individual members connected to others as well</t>
  </si>
  <si>
    <t>Advocacy for birth to 2 certification, funding for facilitated enrollment</t>
  </si>
  <si>
    <t xml:space="preserve">Primary: direct provision of services. Secondary: sharing resources or information, convening partners involved at board level </t>
  </si>
  <si>
    <t xml:space="preserve">Home visitation program connecting first-time mothers with nurses who visit from early pregnancy to child's second birthday; assistance with a healthy pregnancy; provides referrals for health care, child care and other support services; encourages healthy early childhood development; assistance with job / education and home environment </t>
  </si>
  <si>
    <t>To help low-income, first-time mothers create a better future for themselves and their baby; to keep children healthy and safe, and improve the lives of moms and babies</t>
  </si>
  <si>
    <t>Secured funding to launch in 2019; began taking clients in February; as of April had about two dozen enrollees, with capacity to serve 125 at a time</t>
  </si>
  <si>
    <t>Advisory board meets 4-6 times per year</t>
  </si>
  <si>
    <t>Catholic Health Home Care operates; advisory board represents agencies serving people with similar backgrounds and needs</t>
  </si>
  <si>
    <t>Organizations represented on advisory committee</t>
  </si>
  <si>
    <t>Program operated by Catholic Health Home Care; community advisory board includes representatives from United Way of Buffalo and Erie County, Buffalo Prenatal-Perinatal Network, Catholic Charities of Buffalo, Buffalo Public Schools, Kaleida Health, WNY Witness Project</t>
  </si>
  <si>
    <t>Nurse-Family Partnership</t>
  </si>
  <si>
    <t>Has been supported by Child Care Resource Network, but Christina Fecio serves as leadership consultant with goal of making the group more independent</t>
  </si>
  <si>
    <t>140-plus members, including Buffalo Niagara Partnership, Buffalo &amp; Erie County Workforce Investment Board, businesses, local government, nonprofits, funders</t>
  </si>
  <si>
    <t>Quality child care, transportation</t>
  </si>
  <si>
    <t xml:space="preserve">Erie County, Niagara County </t>
  </si>
  <si>
    <t>Establish a workforce development system aligned with employer job opportunities with a focus on key sectors to create a stronger, more inclusive workforce</t>
  </si>
  <si>
    <t>Convening / strategizing, advocacy</t>
  </si>
  <si>
    <t>Coalition meets quarterly; work groups as needed</t>
  </si>
  <si>
    <t>Identifying transportation needs and discussing solutions (particularly first-mile, last-mile barriers); formed a sub-coalition to advocate for policy change at county level on child care subsidies</t>
  </si>
  <si>
    <t>Buffalo Niagara Partnership</t>
  </si>
  <si>
    <t>Overseen by executive committee; Buffalo Niagara Partnership manages meetings</t>
  </si>
  <si>
    <t>Partnering on child care piece with Partnership for the Public Good, Western New York Women's Foundation, Child Care Resource Network, Buffalo Niagara Partnership</t>
  </si>
  <si>
    <t>Niagara County Early Child Care Quality Improvement Project</t>
  </si>
  <si>
    <t>Operated by Levesque Institute at Niagara University, which works with child care centers, Head Start, pre-kindergarten programs, Help Me Grow WNY, county Early Intervention offices and service providers</t>
  </si>
  <si>
    <t>To elevate quality of care and early education in classrooms throughout Niagara County, with a focus on Pyramid Model training and developmental screenings</t>
  </si>
  <si>
    <t xml:space="preserve">Professional development and embedded coaching for child care and pre-K staff; training on Pyramid Model; kindergarten transition preparation and training; working with child care providers to implement ASQ developmental screenings </t>
  </si>
  <si>
    <t>Directly providing services or programs, technical guidance or expertise, sharing resources or information</t>
  </si>
  <si>
    <t>Assessed and worked with staff to improve 30 child care centers; led Pyramid Model trainings for dozens of participants; implemented hundreds of screenings and referred children to services or mid-level interventions; developed kindergarten transition summit and Kindercamp program</t>
  </si>
  <si>
    <t>Program operated by Levesque Institute</t>
  </si>
  <si>
    <t>Center for Family and Child Wellbeing project</t>
  </si>
  <si>
    <t>Led by Oishei Children's Hospital / Kaleida Health, envisioned as a collaboration of pediatric health providers, nonprofits, schools, service agencies</t>
  </si>
  <si>
    <t>Driving collaborative, regional projects to improve health outcomes for children, prioritized by better health data</t>
  </si>
  <si>
    <t>Buffalo Public Schools Early Childhood Initiative</t>
  </si>
  <si>
    <t>Say Yes to Education Buffalo, Help Me Grow WNY, Buffalo Public Schools</t>
  </si>
  <si>
    <t>To conduct social-emotional screenings among pre-K students in Buffalo and connect them with services or supports as needed</t>
  </si>
  <si>
    <t>Lead Safe Task Force</t>
  </si>
  <si>
    <t>WNY Coalition to Prevent Lead Poisoning</t>
  </si>
  <si>
    <t>Meet bimonthly; work groups meet other months</t>
  </si>
  <si>
    <t>City/County Chair; 2 working groups - 1 focused on housing policy/rental/landlords, 1 on outreach, education, advocacy</t>
  </si>
  <si>
    <t>City of Buffalo, Erie County</t>
  </si>
  <si>
    <t>Screenings for Early Intervention; policy, key this year is getting City interior inspection of rental units, similar to Rochester; outreach and education to medical community and parents; landlord education</t>
  </si>
  <si>
    <t>Primary prevention of lead exposure to children; move Buffalo Lead Action recommendations forward</t>
  </si>
  <si>
    <t>Advocacy; policy work; sharing resources / information; technical guidance / expertise; convening / strategizing</t>
  </si>
  <si>
    <t>Community Foundation</t>
  </si>
  <si>
    <t>Department heads, leads, experts (doctors)</t>
  </si>
  <si>
    <t>Annie E. Casey Foundation, Convergence Partnership, Buffalo Peri/Prenatal Network, Statewide Lead Poisoning Prevention Network</t>
  </si>
  <si>
    <t>Sharing resources / information</t>
  </si>
  <si>
    <t>Provides feedback to the task force, receives quarterly reports from task force</t>
  </si>
  <si>
    <t>Prevent lead poisoning</t>
  </si>
  <si>
    <t>150 people attended at some point; 30-40 regularly attend; medical community; housing partners; NY Homes &amp; Community Renewal; Sen. Gillibrand staff; Assemblyman Ryan staff</t>
  </si>
  <si>
    <t>Community Foundation is convener</t>
  </si>
  <si>
    <t>Doesn't meet regularly, convenes when there is a purpose</t>
  </si>
  <si>
    <t>Staff, experts</t>
  </si>
  <si>
    <t>City, county, faith community, parent of child affected, Buffalo Peri/Prenatal, WNY Lead Resource Center, judge who oversaw housing court, NYS Attorney General representative, Health Foundation, doctors, Jericho Road representative, Buffalo Sewer/Water Authority, NY Committee for Occupational Safety &amp; Health, Community Foundation, Blue Cross Blue Shield, Community Health Worker Network, Buffalo Public Schools</t>
  </si>
  <si>
    <t xml:space="preserve">Successful advocacy contributing to state lowering action level to 5 mcg/dl, county legislation to automatically refer children with elevated lead to Early Intervention even if deficit not apparent, action against landlords as a result of stricter sanitary code, county increased enforcement of lead safe work practices, city added inspectors </t>
  </si>
  <si>
    <t>This larger group was responsible for getting Buffalo Lead Action plan and task force formed.</t>
  </si>
  <si>
    <t>Primarily Erie County, Niagara County; but also Allegany County, Cattaraugus County, Chautauqua County, Genesee County, Orleans County, Wyoming County</t>
  </si>
  <si>
    <t>Convening / strategizing, education / professional development, capacity building, technical guidance / expertise, advocacy, policy work (less so)</t>
  </si>
  <si>
    <t>Have increased awareness of partners of available programs and services and therefore improved referrals of mothers to resources and increase clients served. Also community health workers trained in key practices.</t>
  </si>
  <si>
    <t>Implement evidence-based initiatives (clinical interventions) to improve birth outcomes</t>
  </si>
  <si>
    <t>Group prenatal care, spacing pregnancies, health equity, maternal mortality</t>
  </si>
  <si>
    <t>59 members including hospitals, health departments, Catholic Charities, Catholic Medical Partners, Buffalo Peri/Prenatal Network</t>
  </si>
  <si>
    <t>Every other month</t>
  </si>
  <si>
    <t>March of Dimes convenes, some MOUs with partners to implement interventions, provide data</t>
  </si>
  <si>
    <t>Relevant program/dept managers, experts</t>
  </si>
  <si>
    <t>Healthy Babies are Worth the Wait integration network, Healthy Moms/Healthy Babies Network - Niagara Falls, Healthy Families advisory board</t>
  </si>
  <si>
    <t>Child care centers and others in early childhood field are on executive committee, such as retired child care administrators, Child Care Council, behavior consultant, Early Childhood Director Center</t>
  </si>
  <si>
    <t>Support child care centers in achieving and maintaining quality, through national accreditation or Quality Stars rating</t>
  </si>
  <si>
    <t>Providing technical assistance and guidance to achieve quality, problem solving around issues facing centers, research emerging issues such as staff wellness, nutrition</t>
  </si>
  <si>
    <t>Children's Institute is fidiciary and coordinator of council is an employee; child care center members pay dues</t>
  </si>
  <si>
    <t>Keeping centers accredited over long period of time (17 currently); keeping council together 25 years</t>
  </si>
  <si>
    <t>8x/year</t>
  </si>
  <si>
    <t>ECDI, Rochester school district, local chapter of National Association for the Education of Young Children, NYS Office of Children and Family Services, New York Zero-to-Three Network, Winning Beginnings</t>
  </si>
  <si>
    <t xml:space="preserve">Direct service, share resources / info, capacity building; technical guidance / expertise; education / professional develoment; advocacy, policy work - more limited </t>
  </si>
  <si>
    <t>Center administrators, content area experts</t>
  </si>
  <si>
    <t>Coordination of early childhood services; organizing annual learning institutes for pre-K / child care / early childhood staff and leaders; implementing developmental screenings; updating WNY 2-1-1 directory of services for young children</t>
  </si>
  <si>
    <t>Convening / strategizing, sharing information and resources, professional development</t>
  </si>
  <si>
    <t>Quarterly</t>
  </si>
  <si>
    <t>Jamestown Community College</t>
  </si>
  <si>
    <t>All Our Kin / family child care project</t>
  </si>
  <si>
    <t>In early discussion stages</t>
  </si>
  <si>
    <t>Falls under Chautauqua Connections Inc., a member corporation of The Resource Center; coalition's steering committee is inactive</t>
  </si>
  <si>
    <t>Helped develop business plan for an existing Parents as Teachers program to grow capacity to serve multiple districts and access state funding through BOCES service agreement; secured funding from Cummins Foundation and Ralph C. Wilson Jr. Foundation to support growth of Parents as Teachers in multiple districts</t>
  </si>
  <si>
    <t>Implemented Child Wellness Passport for parents to track screening history and results; improved coordination of services; helping to implement screenings</t>
  </si>
  <si>
    <t>Various child care directors; leadership includes directors for Head Start, private multi-site centers, and college-based centers</t>
  </si>
  <si>
    <t>To develop a seamless system of care for children from birth to age 5 and achieve a 25% increase in age-appropriate developmental skills among 3-year-olds by July 2021. This is a joint initiative of federal Health Resources and Services Administration Maternal and Child Health Bureau and National Institute for Children's Health Quality; one of two sites in New York State</t>
  </si>
  <si>
    <t>Larger coalition meetings take place at Health Foundation of Central and Western New York</t>
  </si>
  <si>
    <t>Executive, management, frontline</t>
  </si>
  <si>
    <t xml:space="preserve">Convening early childhood organizations to collaboratively address / fill gaps left by closure of the ECDC; the Center provided information on preschool programs, special education services, evaluation and assessment services, parent education programs and resources, and Early Intervention </t>
  </si>
  <si>
    <t>Employ Buffalo Niagara Coalition</t>
  </si>
  <si>
    <t>Two coalition work groups have focus areas of interest to Liftoff. One focuses on transportation issues for employees, including access to key services like child care. Another is advocating to allow parents enrolled in workforce training programs to continue receiving child care subsidies tied to work</t>
  </si>
  <si>
    <t>Executive, managers</t>
  </si>
  <si>
    <t>To promote optimal development of young children by linking families to information and community resources related to child development and parenting, providing personalized care coordination, and creating and facilitating partnerships within the community to improve the availability and quality of services for families</t>
  </si>
  <si>
    <t xml:space="preserve">Affiliate of national Help Me Grow network. Structured as a collaborative initiative intended to work with existing partners, rather than a standalone organization. Working with Community Connections of New York to serve as regional backbone / grantholder </t>
  </si>
  <si>
    <t>Varies; Niagara County group is under the umbrella of the Healthy Moms-Healthy Babies Coalition</t>
  </si>
  <si>
    <t>Providers / professionals</t>
  </si>
  <si>
    <t>UBMD Pediatrics, six medical / pediatric practices, Help Me Grow WNY, NYS Council on Children and Families, parent partners</t>
  </si>
  <si>
    <t>Healthi Kids</t>
  </si>
  <si>
    <t>GO Buffalo Niagara</t>
  </si>
  <si>
    <t>Leading child-serving organizations in Rochester, including The Children's Agenda, Children's Institute, United Way of Greater Rochester, Common Ground Health, University of Rochester Department of Pediatrics, Rochester City School District, Accountable Health Partners</t>
  </si>
  <si>
    <t>Ensure that systems of support for children 0-8 are family-centered, universal, integrated, customized and accountable in order to ensure every child is developmentally on track and physically, socially, emotionally and cognitively healthy</t>
  </si>
  <si>
    <t>Advocacy; policy work; sharing resources / information; convening / strategizing; working to access local, state, federal grants</t>
  </si>
  <si>
    <t>Informal, functions as a subgroup of ROC the Future, Systems Integration and ECDI</t>
  </si>
  <si>
    <t>Organizational leads, senior management</t>
  </si>
  <si>
    <t xml:space="preserve">Rallied these organizations around a common policy, program agenda; won grant funding for screenings </t>
  </si>
  <si>
    <t>Systems Integration, ECDI, ROC the Future</t>
  </si>
  <si>
    <t>Universal screenings, quality child care</t>
  </si>
  <si>
    <t>Promoting 11 policies/programs including home visiting, peer family navigation, universal screenings, high quality care 0-3, universal preK for 3 and 4, summer learning and more</t>
  </si>
  <si>
    <t>ROC the Future</t>
  </si>
  <si>
    <t>Leading organizations in Rochester including Rochester City School District, The Children's Institute, universities, community-based organizations, City and County government, business</t>
  </si>
  <si>
    <t>Improve outcomes for City of Rochester children, cradle to career</t>
  </si>
  <si>
    <t>Kindergarten readiness, third-grade literacy, eighth-grade math, high school graduation, college enrollment and completion. A subgroup is focused on screenings to improve K readiness.</t>
  </si>
  <si>
    <t>Quarterly, subgroups meet more frequently</t>
  </si>
  <si>
    <t>Rochester Educational Opportuniy Center</t>
  </si>
  <si>
    <t>Children's Agenda is the backbone organization, conveners (large group) has an executive committee</t>
  </si>
  <si>
    <t>Other Strive organizations, nationally Children's Institute</t>
  </si>
  <si>
    <t>Convening / strategizing, sharing resources / information, advocacy, policy work</t>
  </si>
  <si>
    <t>Educated broader community on key issues such as preK, screenings, early literacy, promotes to leadership key initiatives such as summer learning, community schools, efforts at 2 City high schools</t>
  </si>
  <si>
    <t>Convening / strategizing, sharing resources / information</t>
  </si>
  <si>
    <t>Organizational leads, managers or directors</t>
  </si>
  <si>
    <t>Child Care Resource Network, Quality Stars, family child care providers, CSEA/VOICE union; exploring other partners</t>
  </si>
  <si>
    <t>Informal discussions</t>
  </si>
  <si>
    <t>Multiple times per month</t>
  </si>
  <si>
    <t>United Way of Buffalo and Erie County</t>
  </si>
  <si>
    <t>United Way of Buffalo and Erie County or Catholic Health Systems offices</t>
  </si>
  <si>
    <t>Multiple meetings across numerous projects</t>
  </si>
  <si>
    <t>Works with executive level, managers / program directors, frontline staff</t>
  </si>
  <si>
    <t>In addition to working partners, Help Me Grow national network</t>
  </si>
  <si>
    <t>New York Zero-to-Three Network, Help Me Grow WNY, in Niagara County is part of the Healthy Moms/Healthy Babies Coalition</t>
  </si>
  <si>
    <t>Varies meetings across multiple projects</t>
  </si>
  <si>
    <t>Works with directors, frontline staff</t>
  </si>
  <si>
    <t>Advisory board includes executive, program directors / managers</t>
  </si>
  <si>
    <t>Works with executives, program directors / managers, frontline staff, school leaders</t>
  </si>
  <si>
    <t>Parent Network of WNY</t>
  </si>
  <si>
    <t xml:space="preserve">Receiving technical assistance to work toward community-wide implementation of the Pyramid Model in early childhood settings; working toward benchmarks for implementation </t>
  </si>
  <si>
    <t>Working to make Western New York a model community for the Pyramid Model, an evidence-based famework for building social and emotional wellbeing in early child care and education programs</t>
  </si>
  <si>
    <t>Convening / strategizing; sharing resources or information; technical guidance or expertise; capacity building</t>
  </si>
  <si>
    <t>Group is in early stages</t>
  </si>
  <si>
    <t>Convening / strategizing, sharing resources or information; advocacy; capacity building</t>
  </si>
  <si>
    <t>Potential projects include a more coordinated, comprehensive implementation of developmental and early intervention screenings; others may focus more directly on physical health, such as best practices for managing asthma or abuse prevention</t>
  </si>
  <si>
    <t>Oishei Children's Hospital</t>
  </si>
  <si>
    <t>Embed ASQ-3 social-emotional screenings in pre-K registration process for Buffalo Public Schools</t>
  </si>
  <si>
    <t>Directly providing services or programs; sharing resources or information; professional development or education</t>
  </si>
  <si>
    <t>Close to 70% completion of screenings by families enrolling in pre-K in 2018; screenings are now more fully embedded in registration process this school year; developing efforts to better engage with families and communities where screenings show developmental or social-emotional delays</t>
  </si>
  <si>
    <t>Buffalo Public Schools or Buffalo City Hall</t>
  </si>
  <si>
    <t xml:space="preserve">Funded by Ralph C. Wilson, Jr., Foundation through Niagara University to Help Me Grow WNY; pays for staff member at Say Yes to implement Help Me Grow </t>
  </si>
  <si>
    <t>Executive, program director or managers</t>
  </si>
  <si>
    <t>Coalition of 60+ organizations and advocates, including nonprofits, neighborhood groups, advocacy organizations, service providers, government agencies, neighborhood groups</t>
  </si>
  <si>
    <t>Biannually</t>
  </si>
  <si>
    <t>Advocacy agenda includes supporting high-quality, trauma-informed early childhood education and care; policies that support social-emotional learning in schools and early learning environments; eliminating barriers to early intervention services; programs and policies that support quality nutrition, physical activity and safe environments</t>
  </si>
  <si>
    <t>Monroe County, Wayne County, Livingston County, Ontario County, Yates County, Steuben County, Schuyler County, Seneca County, Chemung County</t>
  </si>
  <si>
    <t>To advocate for and support policies, systems and environmental changes that nurture the physical, social, emotional and cognitive development of kids from birth to age 8; the coalition's focus recently expanded to whole-child health. Also focuses on health equity</t>
  </si>
  <si>
    <t>Advocacy, policy work, convening / strategizing, capacity building</t>
  </si>
  <si>
    <t>Worked to raise awareness of issues around health equity; worked with organizations that serve children to engage and raise the voices of children in health advocacy and policy discussions; advocated for evidence-based health policies focused on youth and families; drove Rochester City School District policy to require daily recess</t>
  </si>
  <si>
    <t>Executive, program directors, frontline staff, volunteer / advocates</t>
  </si>
  <si>
    <t>Training, Resources and Coaching Center (TRACC)</t>
  </si>
  <si>
    <t>13 community organizations led by Children's Institute, including Action for a Better Community (Head Start), Greater Rochester After-School Alliance, Ibero-American Action League, Monroe 2-Orleans BOCES, St. John Fisher College, University of Rochester Medical Center</t>
  </si>
  <si>
    <t>To equip professionals who work with children across settings with tools and strategies to support whole child health, including social and emotional learning, physical and mental health, and fitness and nutrition</t>
  </si>
  <si>
    <t xml:space="preserve">Assess current whole-child health practices at participating schools, early education sits and after-school programs; set goals for improvement; train and coach staff to achieve goals </t>
  </si>
  <si>
    <t>Initially in Monroe County; expected to expand to Genesee County, Livingston County, Ontario County, Orleans County, Seneca County, Wayne County, Wyoming County, Yates County</t>
  </si>
  <si>
    <t>Directly providing services or programs; sharing resources or information; professional development or education; technical guidance or expertise</t>
  </si>
  <si>
    <t>Began work in 2018 with a small cohort of schools, early education sites and after-school programs</t>
  </si>
  <si>
    <t>Common Ground Health, Rochester</t>
  </si>
  <si>
    <t>Initiative is driven and staffed by Common Ground Health, Rochester</t>
  </si>
  <si>
    <t>Led by Children's Institute, a Rochester-based nonprofit working to strengthen children's social and emotional health</t>
  </si>
  <si>
    <t xml:space="preserve">Funded by New York State Department of Transportation </t>
  </si>
  <si>
    <t>Providing transportation and commuting options to residents and employees with an emphasis on public transit, cycling, walking, vanpools, carshares and other sustainable alternatives to driving alone</t>
  </si>
  <si>
    <t xml:space="preserve">Provides information on alternatives to driving, including online carpool matching, support accessing the public transit system and registration for Reddy Bikeshare; also provides information on programs available to employers and building owners ; provides membership services to program members </t>
  </si>
  <si>
    <t>Directly providing services or programs, sharing resources or information, technical guidance or expertise</t>
  </si>
  <si>
    <t>Working with major employers such as the Buffalo Niagara Medical Campus to reduce driving and connect employees with alternative commuting options</t>
  </si>
  <si>
    <t>Collaboration of GObike Buffalo and 511NY Rideshare; partners with Greater Buffalo-Niagara Regional Transportation Council, Buffalo Niagara Medical Campus, Niagara Frontier Transportation Authority</t>
  </si>
  <si>
    <t>Quarterly or monthly</t>
  </si>
  <si>
    <t>Western New York focus; group members represent Allegany County, Cattaraugus County, Chautauqua County, Erie County, Niagara County, Wyoming County</t>
  </si>
  <si>
    <t>Genesee County Child Care Coalition</t>
  </si>
  <si>
    <t>Child care providers, including centers, family and group family providers</t>
  </si>
  <si>
    <t>To collaborate on common challenges, opportunities and professional development needs in child care settings in Genesee County</t>
  </si>
  <si>
    <t>Discussion around funding and cost challenges; staff training and professional development</t>
  </si>
  <si>
    <t>Unclear</t>
  </si>
  <si>
    <t>Convening / strategizing, sharing resources or information, professional development or education</t>
  </si>
  <si>
    <t xml:space="preserve">Hosts a provider recognition day, which coincides with training for child care professionals; addressing training needs  </t>
  </si>
  <si>
    <t>Sites vary</t>
  </si>
  <si>
    <t>Directors or associate directors</t>
  </si>
  <si>
    <t>Orleans County Child Care Coalition</t>
  </si>
  <si>
    <t>To collaborate on common challenges, opportunities and professional development needs in child care settings in Orleans County</t>
  </si>
  <si>
    <t>Orleans county</t>
  </si>
  <si>
    <t>Community Action of Orleans &amp; Genesee facilitates, but does not lead the group</t>
  </si>
  <si>
    <t>No set meeting dates yet</t>
  </si>
  <si>
    <t xml:space="preserve">Community Action of Orleans &amp; Genesee recently reestablished this coalition </t>
  </si>
  <si>
    <t>Universal screenings (if not directly, through referrals)</t>
  </si>
  <si>
    <t>Mobility managers embedded in clinical settings work with Medicaid recipients who have not been to their doctor in a year or were recently discharged from a hospital to arrange transportation to appointments and other destinations (e.g. pharmacies, grocery stores, support groups)</t>
  </si>
  <si>
    <t>Clinic sites are in Monroe County, Livingston County, Ontario County, Steuben County, Wayne County</t>
  </si>
  <si>
    <t>Directly providing services or programs, sharing resources or information</t>
  </si>
  <si>
    <t>Have engaged about 200 patients; in second year of pilot project</t>
  </si>
  <si>
    <t>United Way oversees the project</t>
  </si>
  <si>
    <t xml:space="preserve">As needed </t>
  </si>
  <si>
    <t>Project staff, program managers</t>
  </si>
  <si>
    <t>Finger Lakes Performing Provider System project to improve attendance at medical appointments and well-child visits among Medicaid recipients</t>
  </si>
  <si>
    <t>Finger Lakes Performing Providers System, United Way of Greater Rochester, four clinical / medical sites, transportation vendors, transit agencies</t>
  </si>
  <si>
    <t>Directly providing programs or services, sharing resources or information, advocacy</t>
  </si>
  <si>
    <t>About 50 members, including United Way of Buffalo and Erie County, UBMD's pediatric and OB/GYN groups, Buffalo Prenatal-Perinatal Network, Catholic Health Systems, Kaleida Health, March of Dimes</t>
  </si>
  <si>
    <t>Led by United Way and chaired by representatives from UBMD's pediatric and OB/GYN groups</t>
  </si>
  <si>
    <t>Erie County, with limited programming in Niagara County, Wyoming County, Chautauqua County, Cattaraugus County</t>
  </si>
  <si>
    <t>Early Childhood Comprehensive Systems study</t>
  </si>
  <si>
    <t>The WNY ECDC covers Allegany County, Cattaraugus County, Chautauqua County, Erie County, Niagara County, Orleans County</t>
  </si>
  <si>
    <t>Erie/Niagara Birth to 8 Coalition</t>
  </si>
  <si>
    <t>WNY Pyramid Model Group</t>
  </si>
  <si>
    <t>Geographic focus</t>
  </si>
  <si>
    <t>Finding opportunities to better train, support and sustain local family child care providers to improve quality of programs</t>
  </si>
  <si>
    <t>Empire State Campaign for Child Care</t>
  </si>
  <si>
    <t>Includes more than 60 organizations that work on child care, advocacy and early education, in addition to dozens of individual members</t>
  </si>
  <si>
    <t>To achieve equitable access to quality child care for all children and working families in New York State</t>
  </si>
  <si>
    <t>To win increased funding for child care in the 2019 budget for 1) equitable expansion of child care subsidies, 2) protection of providers and workforce from rising labor and operational costs, and 3) reduction of the high number of families who lack access to quality, affordable child care. In long-term: Develop and implement a clear plan to provide equitable access to quality child care for all New York children and working families, and a family-sustaining income for child care providers</t>
  </si>
  <si>
    <t>Statewide</t>
  </si>
  <si>
    <t>Successfully fought to reduce planned funding cuts for child care subsidies in New York State's 2017 budget; successfully advocated for subsequent increases in subsidy and reimbursement funding</t>
  </si>
  <si>
    <t>N/A</t>
  </si>
  <si>
    <t>Key members include Schuyler Center for Analysis and Advocacy, The Children's Agenda, Citizen Action of New York</t>
  </si>
  <si>
    <t>Organizational leads, program managers / directors</t>
  </si>
  <si>
    <t>Winning Beginnings NY</t>
  </si>
  <si>
    <t>To inform policymakers and the public about the many benefits of early care and learning for children from the prenatal period through age 8</t>
  </si>
  <si>
    <t>Priorities include high-quality afterschool, child care, early intervention, home visiting, and Pre-K. The coalition's 2019 agenda included additional funding to provide low-income parents with access to quality child care, expanding the Child and Dependent Care Tax Credit, helping providers to cover increased costs associated with the minimum wage, further investments in pre-K outside New York City and additional early intervention funding</t>
  </si>
  <si>
    <t>1990s</t>
  </si>
  <si>
    <t>Advocacy, convening / strategizing, policy work</t>
  </si>
  <si>
    <t>Dozens of organizations that work in child care and early education, including state-level organizations, local child care councils and advocacy groups, in addition to individual members</t>
  </si>
  <si>
    <t>Successfully advocated in 2019 state budget for additional funding for Advantage After School Programs, restoration of funding to early intervention programs and Quality Stars, among other achievements</t>
  </si>
  <si>
    <t xml:space="preserve"> Weekly during budget season, biweekly off-season</t>
  </si>
  <si>
    <t>By phone except for lobby days or larger in-person meeting during budget season in Albany</t>
  </si>
  <si>
    <t>Steering committee includes representatives from WNY Women's Foundation, Child Care Resource Network (Buffalo), Early Care and Learning Council, Jamestown Community College; the group has about eight subject-area subgroups with wider representation</t>
  </si>
  <si>
    <t>Organizational leads, directors, analysts</t>
  </si>
  <si>
    <t xml:space="preserve">Schuyler Center for Analysis and Advocacy, Empire State Campaign for Child Care, Prevent Child Abuse NY, Advocates for Children, Empire Justice Center, </t>
  </si>
  <si>
    <t>Successfully launched Baby Cafes, the GO Buffalo Mom transportation program, Interventions to Minimize Preterm and Low birth weight Infants using Continuous quality Improvement Techniques (IMPLICIT) program to reduce premature birth</t>
  </si>
  <si>
    <t>To positively influence behaviors, practices, programs and policies that enable all families to build a secure, safe, and healthy environment for children</t>
  </si>
  <si>
    <t>The coalition supports health initiatives for infants, children, youth and their families. It is a major initiator of GO Buffalo Mom, a program that embeds transportation navigators and a financial coach in medical settings to help pregnant women access and navigate transportation to prenatal care and save for economical transportation options. The coalition also is focused on improving birth outcomes; approaches include screening pregnant mothers in well-child visits for risks for premature birth and operating five Baby Cafes, drop-in sites that provide lactation support for families</t>
  </si>
  <si>
    <t>Transportation; universal screenings (but focus is on pregnant moms rather than children)</t>
  </si>
  <si>
    <t>Key partners in GO Buffalo Mom include health systems, Buffalo Prenatal-Perinatal Network, Greater Buffalo Niagara Regional Transportation Council, Belmont Housing Resources. Others include Population Health Collaborative, Buffalo Public Schools, DSRIP, NYS Breastfeeding Coalition</t>
  </si>
  <si>
    <t>Healthy Moms, Healthy Babies Coalition</t>
  </si>
  <si>
    <t>Home visiting programs, hospital maternity units, Niagara County Health Department (lead prevention and early intervention), March of Dimes, Help Me Grow WNY, Child Advocacy Center, parenting outreach groups, schools</t>
  </si>
  <si>
    <t>Broadly focused on maternal health and early childhood outcomes</t>
  </si>
  <si>
    <t>Parental outreach and education, addressing / raising awareness of lack of local services (particularly for children with social-emotional needs), developing network map of early childhood systems in the county, using Help Me Grow WNY and other sources of data to identify additional needs</t>
  </si>
  <si>
    <t>Quality child care (as part of network mapping project), universal screenings (mainly in informing coalition priorities)</t>
  </si>
  <si>
    <t>Directly providing program or services, sharing resources or information, technical guidance or expertise</t>
  </si>
  <si>
    <t>Procuring funding for early childhood mapping tool; combination / streamlining of early childhood efforts in Niagara County; supporting the annual Healthy Babies Festival</t>
  </si>
  <si>
    <t>Monthly (except in summer)</t>
  </si>
  <si>
    <t>Niagara Falls</t>
  </si>
  <si>
    <t>Connie Desmarais, outreach coordinator at Help Me Grow WNY, facilitates the coalition; recent grant managed by 4 or 5 representatives from member organizations</t>
  </si>
  <si>
    <t>Managers, program directors, supervisors, some front-line staff</t>
  </si>
  <si>
    <t>Healthy Start, Healthy Future for All Coalition</t>
  </si>
  <si>
    <t>Mobility Management Pilot Project</t>
  </si>
  <si>
    <t>Year established</t>
  </si>
  <si>
    <t>Informal discussion within Oishei Children's Hospital and with potential partners; Dr. Stephen Turkovich is key contact</t>
  </si>
  <si>
    <t>Group is in early discussion stages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</si>
</sst>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right/>
      <top/>
      <bottom style="double">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left" wrapText="1"/>
    </xf>
    <xf numFmtId="0" fontId="2" fillId="0" borderId="0" xfId="0" applyFont="1"/>
    <xf numFmtId="0" fontId="3" fillId="0" borderId="0" xfId="0" applyFont="1"/>
    <xf numFmtId="0" fontId="4" fillId="0" borderId="0" xfId="0" applyFont="1" applyAlignment="1">
      <alignment wrapText="1"/>
    </xf>
    <xf numFmtId="0" fontId="5" fillId="0" borderId="0" xfId="0" applyFont="1" applyAlignment="1">
      <alignment wrapText="1"/>
    </xf>
    <xf numFmtId="0" fontId="0" fillId="0" borderId="0" xfId="0" applyFont="1"/>
    <xf numFmtId="0" fontId="0" fillId="0" borderId="0" xfId="0" applyBorder="1" applyAlignment="1">
      <alignment wrapText="1"/>
    </xf>
    <xf numFmtId="0" fontId="2" fillId="0" borderId="1" xfId="0" applyFont="1" applyBorder="1" applyAlignment="1">
      <alignment wrapText="1"/>
    </xf>
    <xf numFmtId="0" fontId="2" fillId="0" borderId="1" xfId="0" applyFont="1" applyBorder="1" applyAlignment="1">
      <alignment horizontal="left" wrapText="1"/>
    </xf>
    <xf numFmtId="0" fontId="0" fillId="0" borderId="1" xfId="0" applyBorder="1"/>
    <xf numFmtId="0" fontId="0" fillId="0" borderId="0" xfId="0" applyFont="1" applyBorder="1"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pane ySplit="4" topLeftCell="A5" activePane="bottomLeft" state="frozen"/>
      <selection pane="bottomLeft"/>
    </sheetView>
  </sheetViews>
  <sheetFormatPr defaultColWidth="41.42578125" defaultRowHeight="15" x14ac:dyDescent="0.25"/>
  <cols>
    <col min="1" max="1" width="29.140625" customWidth="1"/>
    <col min="2" max="2" width="29.42578125" style="1" customWidth="1"/>
    <col min="3" max="3" width="30" style="1" customWidth="1"/>
    <col min="4" max="4" width="30.7109375" style="1" customWidth="1"/>
    <col min="5" max="5" width="18" style="1" customWidth="1"/>
    <col min="6" max="6" width="23" style="1" customWidth="1"/>
    <col min="7" max="7" width="15.7109375" style="2" customWidth="1"/>
    <col min="8" max="8" width="29.42578125" style="1" customWidth="1"/>
    <col min="9" max="9" width="30" style="1" customWidth="1"/>
    <col min="10" max="10" width="17.28515625" style="6" customWidth="1"/>
    <col min="11" max="11" width="17.28515625" style="1" customWidth="1"/>
    <col min="12" max="12" width="26.28515625" style="1" customWidth="1"/>
    <col min="13" max="13" width="25.7109375" style="1" customWidth="1"/>
    <col min="14" max="14" width="21.7109375" style="1" customWidth="1"/>
    <col min="15" max="15" width="4.7109375" bestFit="1" customWidth="1"/>
    <col min="16" max="16" width="7.140625" bestFit="1" customWidth="1"/>
    <col min="17" max="17" width="7.5703125" bestFit="1" customWidth="1"/>
    <col min="18" max="18" width="10" bestFit="1" customWidth="1"/>
    <col min="19" max="19" width="9.7109375" bestFit="1" customWidth="1"/>
    <col min="20" max="21" width="40.42578125" bestFit="1" customWidth="1"/>
    <col min="22" max="22" width="12" bestFit="1" customWidth="1"/>
  </cols>
  <sheetData>
    <row r="1" spans="1:14" ht="15.75" x14ac:dyDescent="0.25">
      <c r="A1" s="4" t="s">
        <v>39</v>
      </c>
      <c r="B1" s="5" t="s">
        <v>43</v>
      </c>
    </row>
    <row r="2" spans="1:14" ht="15.75" x14ac:dyDescent="0.25">
      <c r="A2" s="4" t="s">
        <v>352</v>
      </c>
      <c r="B2" s="5" t="s">
        <v>42</v>
      </c>
    </row>
    <row r="3" spans="1:14" x14ac:dyDescent="0.25">
      <c r="K3" s="6"/>
    </row>
    <row r="4" spans="1:14" s="11" customFormat="1" ht="30.75" thickBot="1" x14ac:dyDescent="0.3">
      <c r="A4" s="9" t="s">
        <v>0</v>
      </c>
      <c r="B4" s="9" t="s">
        <v>1</v>
      </c>
      <c r="C4" s="9" t="s">
        <v>2</v>
      </c>
      <c r="D4" s="9" t="s">
        <v>3</v>
      </c>
      <c r="E4" s="9" t="s">
        <v>40</v>
      </c>
      <c r="F4" s="9" t="s">
        <v>5</v>
      </c>
      <c r="G4" s="10" t="s">
        <v>393</v>
      </c>
      <c r="H4" s="9" t="s">
        <v>4</v>
      </c>
      <c r="I4" s="9" t="s">
        <v>6</v>
      </c>
      <c r="J4" s="9" t="s">
        <v>7</v>
      </c>
      <c r="K4" s="9" t="s">
        <v>8</v>
      </c>
      <c r="L4" s="9" t="s">
        <v>9</v>
      </c>
      <c r="M4" s="9" t="s">
        <v>24</v>
      </c>
      <c r="N4" s="9" t="s">
        <v>10</v>
      </c>
    </row>
    <row r="5" spans="1:14" ht="243" customHeight="1" thickTop="1" x14ac:dyDescent="0.25">
      <c r="A5" s="12" t="str">
        <f>'Search tool (do not use)'!G2</f>
        <v>All Kids Thrive</v>
      </c>
      <c r="B5" s="8" t="str">
        <f>IFERROR((IF((VLOOKUP(A5,Database!$A$2:$N$500,2,FALSE)=0),"",(VLOOKUP(A5,Database!$A$2:$N$500,2,FALSE)))),"")</f>
        <v>Leading child-serving organizations in Rochester, including The Children's Agenda, Children's Institute, United Way of Greater Rochester, Common Ground Health, University of Rochester Department of Pediatrics, Rochester City School District, Accountable Health Partners</v>
      </c>
      <c r="C5" s="1" t="str">
        <f>IFERROR((IF((VLOOKUP(A5,Database!$A$2:$N$500,3,FALSE)=0),"",(VLOOKUP(A5,Database!$A$2:$N$500,3,FALSE)))),"")</f>
        <v>Ensure that systems of support for children 0-8 are family-centered, universal, integrated, customized and accountable in order to ensure every child is developmentally on track and physically, socially, emotionally and cognitively healthy</v>
      </c>
      <c r="D5" s="1" t="str">
        <f>IFERROR((IF((VLOOKUP(A5,Database!$A$2:$N$500,4,FALSE)=0),"",(VLOOKUP(A5,Database!$A$2:$N$500,4,FALSE)))),"")</f>
        <v>Promoting 11 policies/programs including home visiting, peer family navigation, universal screenings, high quality care 0-3, universal preK for 3 and 4, summer learning and more</v>
      </c>
      <c r="E5" s="1" t="str">
        <f>IFERROR((IF((VLOOKUP(A5,Database!$A$2:$N$500,5,FALSE)=0),"",(VLOOKUP(A5,Database!$A$2:$N$500,5,FALSE)))),"")</f>
        <v>Universal screenings, quality child care</v>
      </c>
      <c r="F5" s="1" t="str">
        <f>IFERROR((IF((VLOOKUP(A5,Database!$A$2:$N$500,6,FALSE)=0),"",(VLOOKUP(A5,Database!$A$2:$N$500,6,FALSE)))),"")</f>
        <v>Monroe County</v>
      </c>
      <c r="G5" s="2">
        <f>IFERROR((IF((VLOOKUP(A5,Database!$A$2:$N$500,7,FALSE)=0),"",(VLOOKUP(A5,Database!$A$2:$N$500,7,FALSE)))),"")</f>
        <v>2017</v>
      </c>
      <c r="H5" s="1" t="str">
        <f>IFERROR((IF((VLOOKUP(A5,Database!$A$2:$N$500,8,FALSE)=0),"",(VLOOKUP(A5,Database!$A$2:$N$500,8,FALSE)))),"")</f>
        <v>Advocacy; policy work; sharing resources / information; convening / strategizing; working to access local, state, federal grants</v>
      </c>
      <c r="I5" s="1" t="str">
        <f>IFERROR((IF((VLOOKUP(A5,Database!$A$2:$N$500,9,FALSE)=0),"",(VLOOKUP(A5,Database!$A$2:$N$500,9,FALSE)))),"")</f>
        <v xml:space="preserve">Rallied these organizations around a common policy, program agenda; won grant funding for screenings </v>
      </c>
      <c r="J5" s="1" t="str">
        <f>IFERROR((IF((VLOOKUP(A5,Database!$A$2:$N$500,10,FALSE)=0),"",(VLOOKUP(A5,Database!$A$2:$N$500,10,FALSE)))),"")</f>
        <v>Monthly</v>
      </c>
      <c r="K5" s="1" t="str">
        <f>IFERROR((IF((VLOOKUP(A5,Database!$A$2:$N$500,11,FALSE)=0),"",(VLOOKUP(A5,Database!$A$2:$N$500,11,FALSE)))),"")</f>
        <v>Children's Institute, Rochester</v>
      </c>
      <c r="L5" s="1" t="str">
        <f>IFERROR((IF((VLOOKUP(A5,Database!$A$2:$N$500,12,FALSE)=0),"",(VLOOKUP(A5,Database!$A$2:$N$500,12,FALSE)))),"")</f>
        <v>Informal, functions as a subgroup of ROC the Future, Systems Integration and ECDI</v>
      </c>
      <c r="M5" s="1" t="str">
        <f>IFERROR((IF((VLOOKUP(A5,Database!$A$2:$N$500,13,FALSE)=0),"",(VLOOKUP(A5,Database!$A$2:$N$500,13,FALSE)))),"")</f>
        <v>Organizational leads, senior management</v>
      </c>
      <c r="N5" s="1" t="str">
        <f>IFERROR((IF((VLOOKUP(A5,Database!$A$2:$N$500,14,FALSE)=0),"",(VLOOKUP(A5,Database!$A$2:$N$500,14,FALSE)))),"")</f>
        <v>Systems Integration, ECDI, ROC the Future</v>
      </c>
    </row>
    <row r="6" spans="1:14" ht="243" customHeight="1" x14ac:dyDescent="0.25">
      <c r="A6" s="13" t="str">
        <f>'Search tool (do not use)'!G3</f>
        <v>All Our Kin / family child care project</v>
      </c>
      <c r="B6" s="8" t="str">
        <f>IFERROR((IF((VLOOKUP(A6,Database!$A$2:$N$500,2,FALSE)=0),"",(VLOOKUP(A6,Database!$A$2:$N$500,2,FALSE)))),"")</f>
        <v>Child Care Resource Network, Quality Stars, family child care providers, CSEA/VOICE union; exploring other partners</v>
      </c>
      <c r="C6" s="1" t="str">
        <f>IFERROR((IF((VLOOKUP(A6,Database!$A$2:$N$500,3,FALSE)=0),"",(VLOOKUP(A6,Database!$A$2:$N$500,3,FALSE)))),"")</f>
        <v>Finding opportunities to better train, support and sustain local family child care providers to improve quality of programs</v>
      </c>
      <c r="D6" s="1" t="str">
        <f>IFERROR((IF((VLOOKUP(A6,Database!$A$2:$N$500,4,FALSE)=0),"",(VLOOKUP(A6,Database!$A$2:$N$500,4,FALSE)))),"")</f>
        <v>Exploring potential to create a staffed family child care network to provide professional development opportunities, networking and support services to family / home-based providers</v>
      </c>
      <c r="E6" s="1" t="str">
        <f>IFERROR((IF((VLOOKUP(A6,Database!$A$2:$N$500,5,FALSE)=0),"",(VLOOKUP(A6,Database!$A$2:$N$500,5,FALSE)))),"")</f>
        <v>Quality child care</v>
      </c>
      <c r="F6" s="1" t="str">
        <f>IFERROR((IF((VLOOKUP(A6,Database!$A$2:$N$500,6,FALSE)=0),"",(VLOOKUP(A6,Database!$A$2:$N$500,6,FALSE)))),"")</f>
        <v>Erie County</v>
      </c>
      <c r="G6" s="2">
        <f>IFERROR((IF((VLOOKUP(A6,Database!$A$2:$N$500,7,FALSE)=0),"",(VLOOKUP(A6,Database!$A$2:$N$500,7,FALSE)))),"")</f>
        <v>2019</v>
      </c>
      <c r="H6" s="1" t="str">
        <f>IFERROR((IF((VLOOKUP(A6,Database!$A$2:$N$500,8,FALSE)=0),"",(VLOOKUP(A6,Database!$A$2:$N$500,8,FALSE)))),"")</f>
        <v>Convening / strategizing, sharing resources / information</v>
      </c>
      <c r="I6" s="1" t="str">
        <f>IFERROR((IF((VLOOKUP(A6,Database!$A$2:$N$500,9,FALSE)=0),"",(VLOOKUP(A6,Database!$A$2:$N$500,9,FALSE)))),"")</f>
        <v>In early discussion stages</v>
      </c>
      <c r="J6" s="1" t="str">
        <f>IFERROR((IF((VLOOKUP(A6,Database!$A$2:$N$500,10,FALSE)=0),"",(VLOOKUP(A6,Database!$A$2:$N$500,10,FALSE)))),"")</f>
        <v>Informal discussions</v>
      </c>
      <c r="K6" s="1" t="str">
        <f>IFERROR((IF((VLOOKUP(A6,Database!$A$2:$N$500,11,FALSE)=0),"",(VLOOKUP(A6,Database!$A$2:$N$500,11,FALSE)))),"")</f>
        <v>Informal</v>
      </c>
      <c r="L6" s="1" t="str">
        <f>IFERROR((IF((VLOOKUP(A6,Database!$A$2:$N$500,12,FALSE)=0),"",(VLOOKUP(A6,Database!$A$2:$N$500,12,FALSE)))),"")</f>
        <v>Informal</v>
      </c>
      <c r="M6" s="1" t="str">
        <f>IFERROR((IF((VLOOKUP(A6,Database!$A$2:$N$500,13,FALSE)=0),"",(VLOOKUP(A6,Database!$A$2:$N$500,13,FALSE)))),"")</f>
        <v>Organizational leads, managers or directors</v>
      </c>
      <c r="N6" s="1" t="str">
        <f>IFERROR((IF((VLOOKUP(A6,Database!$A$2:$N$500,14,FALSE)=0),"",(VLOOKUP(A6,Database!$A$2:$N$500,14,FALSE)))),"")</f>
        <v/>
      </c>
    </row>
    <row r="7" spans="1:14" ht="243" customHeight="1" x14ac:dyDescent="0.25">
      <c r="A7" s="13" t="str">
        <f>'Search tool (do not use)'!G4</f>
        <v>Buffalo Public Schools Early Childhood Initiative</v>
      </c>
      <c r="B7" s="8" t="str">
        <f>IFERROR((IF((VLOOKUP(A7,Database!$A$2:$N$500,2,FALSE)=0),"",(VLOOKUP(A7,Database!$A$2:$N$500,2,FALSE)))),"")</f>
        <v>Say Yes to Education Buffalo, Help Me Grow WNY, Buffalo Public Schools</v>
      </c>
      <c r="C7" s="1" t="str">
        <f>IFERROR((IF((VLOOKUP(A7,Database!$A$2:$N$500,3,FALSE)=0),"",(VLOOKUP(A7,Database!$A$2:$N$500,3,FALSE)))),"")</f>
        <v>To conduct social-emotional screenings among pre-K students in Buffalo and connect them with services or supports as needed</v>
      </c>
      <c r="D7" s="1" t="str">
        <f>IFERROR((IF((VLOOKUP(A7,Database!$A$2:$N$500,4,FALSE)=0),"",(VLOOKUP(A7,Database!$A$2:$N$500,4,FALSE)))),"")</f>
        <v>Embed ASQ-3 social-emotional screenings in pre-K registration process for Buffalo Public Schools</v>
      </c>
      <c r="E7" s="1" t="str">
        <f>IFERROR((IF((VLOOKUP(A7,Database!$A$2:$N$500,5,FALSE)=0),"",(VLOOKUP(A7,Database!$A$2:$N$500,5,FALSE)))),"")</f>
        <v>Universal screenings</v>
      </c>
      <c r="F7" s="1" t="str">
        <f>IFERROR((IF((VLOOKUP(A7,Database!$A$2:$N$500,6,FALSE)=0),"",(VLOOKUP(A7,Database!$A$2:$N$500,6,FALSE)))),"")</f>
        <v>City of Buffalo</v>
      </c>
      <c r="G7" s="2">
        <f>IFERROR((IF((VLOOKUP(A7,Database!$A$2:$N$500,7,FALSE)=0),"",(VLOOKUP(A7,Database!$A$2:$N$500,7,FALSE)))),"")</f>
        <v>2017</v>
      </c>
      <c r="H7" s="1" t="str">
        <f>IFERROR((IF((VLOOKUP(A7,Database!$A$2:$N$500,8,FALSE)=0),"",(VLOOKUP(A7,Database!$A$2:$N$500,8,FALSE)))),"")</f>
        <v>Directly providing services or programs; sharing resources or information; professional development or education</v>
      </c>
      <c r="I7" s="1" t="str">
        <f>IFERROR((IF((VLOOKUP(A7,Database!$A$2:$N$500,9,FALSE)=0),"",(VLOOKUP(A7,Database!$A$2:$N$500,9,FALSE)))),"")</f>
        <v>Close to 70% completion of screenings by families enrolling in pre-K in 2018; screenings are now more fully embedded in registration process this school year; developing efforts to better engage with families and communities where screenings show developmental or social-emotional delays</v>
      </c>
      <c r="J7" s="1" t="str">
        <f>IFERROR((IF((VLOOKUP(A7,Database!$A$2:$N$500,10,FALSE)=0),"",(VLOOKUP(A7,Database!$A$2:$N$500,10,FALSE)))),"")</f>
        <v>Monthly</v>
      </c>
      <c r="K7" s="1" t="str">
        <f>IFERROR((IF((VLOOKUP(A7,Database!$A$2:$N$500,11,FALSE)=0),"",(VLOOKUP(A7,Database!$A$2:$N$500,11,FALSE)))),"")</f>
        <v>Buffalo Public Schools or Buffalo City Hall</v>
      </c>
      <c r="L7" s="1" t="str">
        <f>IFERROR((IF((VLOOKUP(A7,Database!$A$2:$N$500,12,FALSE)=0),"",(VLOOKUP(A7,Database!$A$2:$N$500,12,FALSE)))),"")</f>
        <v xml:space="preserve">Funded by Ralph C. Wilson, Jr., Foundation through Niagara University to Help Me Grow WNY; pays for staff member at Say Yes to implement Help Me Grow </v>
      </c>
      <c r="M7" s="1" t="str">
        <f>IFERROR((IF((VLOOKUP(A7,Database!$A$2:$N$500,13,FALSE)=0),"",(VLOOKUP(A7,Database!$A$2:$N$500,13,FALSE)))),"")</f>
        <v>Executive, program director or managers</v>
      </c>
      <c r="N7" s="1" t="str">
        <f>IFERROR((IF((VLOOKUP(A7,Database!$A$2:$N$500,14,FALSE)=0),"",(VLOOKUP(A7,Database!$A$2:$N$500,14,FALSE)))),"")</f>
        <v/>
      </c>
    </row>
    <row r="8" spans="1:14" ht="243" customHeight="1" x14ac:dyDescent="0.25">
      <c r="A8" s="13" t="str">
        <f>'Search tool (do not use)'!G5</f>
        <v>Center for Family and Child Wellbeing project</v>
      </c>
      <c r="B8" s="8" t="str">
        <f>IFERROR((IF((VLOOKUP(A8,Database!$A$2:$N$500,2,FALSE)=0),"",(VLOOKUP(A8,Database!$A$2:$N$500,2,FALSE)))),"")</f>
        <v>Led by Oishei Children's Hospital / Kaleida Health, envisioned as a collaboration of pediatric health providers, nonprofits, schools, service agencies</v>
      </c>
      <c r="C8" s="1" t="str">
        <f>IFERROR((IF((VLOOKUP(A8,Database!$A$2:$N$500,3,FALSE)=0),"",(VLOOKUP(A8,Database!$A$2:$N$500,3,FALSE)))),"")</f>
        <v>Driving collaborative, regional projects to improve health outcomes for children, prioritized by better health data</v>
      </c>
      <c r="D8" s="1" t="str">
        <f>IFERROR((IF((VLOOKUP(A8,Database!$A$2:$N$500,4,FALSE)=0),"",(VLOOKUP(A8,Database!$A$2:$N$500,4,FALSE)))),"")</f>
        <v>Potential projects include a more coordinated, comprehensive implementation of developmental and early intervention screenings; others may focus more directly on physical health, such as best practices for managing asthma or abuse prevention</v>
      </c>
      <c r="E8" s="1" t="str">
        <f>IFERROR((IF((VLOOKUP(A8,Database!$A$2:$N$500,5,FALSE)=0),"",(VLOOKUP(A8,Database!$A$2:$N$500,5,FALSE)))),"")</f>
        <v>Universal screenings</v>
      </c>
      <c r="F8" s="1" t="str">
        <f>IFERROR((IF((VLOOKUP(A8,Database!$A$2:$N$500,6,FALSE)=0),"",(VLOOKUP(A8,Database!$A$2:$N$500,6,FALSE)))),"")</f>
        <v>Erie County, Niagara County</v>
      </c>
      <c r="G8" s="2">
        <f>IFERROR((IF((VLOOKUP(A8,Database!$A$2:$N$500,7,FALSE)=0),"",(VLOOKUP(A8,Database!$A$2:$N$500,7,FALSE)))),"")</f>
        <v>2018</v>
      </c>
      <c r="H8" s="1" t="str">
        <f>IFERROR((IF((VLOOKUP(A8,Database!$A$2:$N$500,8,FALSE)=0),"",(VLOOKUP(A8,Database!$A$2:$N$500,8,FALSE)))),"")</f>
        <v>Convening / strategizing, sharing resources or information; advocacy; capacity building</v>
      </c>
      <c r="I8" s="1" t="str">
        <f>IFERROR((IF((VLOOKUP(A8,Database!$A$2:$N$500,9,FALSE)=0),"",(VLOOKUP(A8,Database!$A$2:$N$500,9,FALSE)))),"")</f>
        <v>Group is in early discussion stages</v>
      </c>
      <c r="J8" s="1" t="str">
        <f>IFERROR((IF((VLOOKUP(A8,Database!$A$2:$N$500,10,FALSE)=0),"",(VLOOKUP(A8,Database!$A$2:$N$500,10,FALSE)))),"")</f>
        <v>Varies</v>
      </c>
      <c r="K8" s="1" t="str">
        <f>IFERROR((IF((VLOOKUP(A8,Database!$A$2:$N$500,11,FALSE)=0),"",(VLOOKUP(A8,Database!$A$2:$N$500,11,FALSE)))),"")</f>
        <v>Oishei Children's Hospital</v>
      </c>
      <c r="L8" s="1" t="str">
        <f>IFERROR((IF((VLOOKUP(A8,Database!$A$2:$N$500,12,FALSE)=0),"",(VLOOKUP(A8,Database!$A$2:$N$500,12,FALSE)))),"")</f>
        <v>Informal discussion within Oishei Children's Hospital and with potential partners; Dr. Stephen Turkovich is key contact</v>
      </c>
      <c r="M8" s="1" t="str">
        <f>IFERROR((IF((VLOOKUP(A8,Database!$A$2:$N$500,13,FALSE)=0),"",(VLOOKUP(A8,Database!$A$2:$N$500,13,FALSE)))),"")</f>
        <v>Executive, managers</v>
      </c>
      <c r="N8" s="1" t="str">
        <f>IFERROR((IF((VLOOKUP(A8,Database!$A$2:$N$500,14,FALSE)=0),"",(VLOOKUP(A8,Database!$A$2:$N$500,14,FALSE)))),"")</f>
        <v/>
      </c>
    </row>
    <row r="9" spans="1:14" ht="243" customHeight="1" x14ac:dyDescent="0.25">
      <c r="A9" s="13" t="str">
        <f>'Search tool (do not use)'!G6</f>
        <v>Chautauqua Connections Children's Coalition</v>
      </c>
      <c r="B9" s="8" t="str">
        <f>IFERROR((IF((VLOOKUP(A9,Database!$A$2:$N$500,2,FALSE)=0),"",(VLOOKUP(A9,Database!$A$2:$N$500,2,FALSE)))),"")</f>
        <v xml:space="preserve">40+ agencies, including The Resource Center, service providers, QUALITYstarsNY, preschool and prekindergarten programs, child care centers, Chautauqua Opportunities, Jamestown Community Learning Council, Chautauqua County Early Intervenion, Parent Network of WNY, medical providers, WNY 2-1-1 </v>
      </c>
      <c r="C9" s="1" t="str">
        <f>IFERROR((IF((VLOOKUP(A9,Database!$A$2:$N$500,3,FALSE)=0),"",(VLOOKUP(A9,Database!$A$2:$N$500,3,FALSE)))),"")</f>
        <v>To create partnerships and foster communication to better serve all children birth to five, supporting their social, physical, developmental and mental health needs while reducing gaps in service in Chautauqua County</v>
      </c>
      <c r="D9" s="1" t="str">
        <f>IFERROR((IF((VLOOKUP(A9,Database!$A$2:$N$500,4,FALSE)=0),"",(VLOOKUP(A9,Database!$A$2:$N$500,4,FALSE)))),"")</f>
        <v>Coordination of early childhood services; organizing annual learning institutes for pre-K / child care / early childhood staff and leaders; implementing developmental screenings; updating WNY 2-1-1 directory of services for young children</v>
      </c>
      <c r="E9" s="1" t="str">
        <f>IFERROR((IF((VLOOKUP(A9,Database!$A$2:$N$500,5,FALSE)=0),"",(VLOOKUP(A9,Database!$A$2:$N$500,5,FALSE)))),"")</f>
        <v>Quality child care, universal screenings</v>
      </c>
      <c r="F9" s="1" t="str">
        <f>IFERROR((IF((VLOOKUP(A9,Database!$A$2:$N$500,6,FALSE)=0),"",(VLOOKUP(A9,Database!$A$2:$N$500,6,FALSE)))),"")</f>
        <v>Chautauqua County</v>
      </c>
      <c r="G9" s="2">
        <f>IFERROR((IF((VLOOKUP(A9,Database!$A$2:$N$500,7,FALSE)=0),"",(VLOOKUP(A9,Database!$A$2:$N$500,7,FALSE)))),"")</f>
        <v>2013</v>
      </c>
      <c r="H9" s="1" t="str">
        <f>IFERROR((IF((VLOOKUP(A9,Database!$A$2:$N$500,8,FALSE)=0),"",(VLOOKUP(A9,Database!$A$2:$N$500,8,FALSE)))),"")</f>
        <v>Convening / strategizing, sharing information and resources, professional development</v>
      </c>
      <c r="I9" s="1" t="str">
        <f>IFERROR((IF((VLOOKUP(A9,Database!$A$2:$N$500,9,FALSE)=0),"",(VLOOKUP(A9,Database!$A$2:$N$500,9,FALSE)))),"")</f>
        <v>Implemented Child Wellness Passport for parents to track screening history and results; improved coordination of services; helping to implement screenings</v>
      </c>
      <c r="J9" s="1" t="str">
        <f>IFERROR((IF((VLOOKUP(A9,Database!$A$2:$N$500,10,FALSE)=0),"",(VLOOKUP(A9,Database!$A$2:$N$500,10,FALSE)))),"")</f>
        <v>Quarterly</v>
      </c>
      <c r="K9" s="1" t="str">
        <f>IFERROR((IF((VLOOKUP(A9,Database!$A$2:$N$500,11,FALSE)=0),"",(VLOOKUP(A9,Database!$A$2:$N$500,11,FALSE)))),"")</f>
        <v>Jamestown Community College</v>
      </c>
      <c r="L9" s="1" t="str">
        <f>IFERROR((IF((VLOOKUP(A9,Database!$A$2:$N$500,12,FALSE)=0),"",(VLOOKUP(A9,Database!$A$2:$N$500,12,FALSE)))),"")</f>
        <v>Falls under Chautauqua Connections Inc., a member corporation of The Resource Center; coalition's steering committee is inactive</v>
      </c>
      <c r="M9" s="1" t="str">
        <f>IFERROR((IF((VLOOKUP(A9,Database!$A$2:$N$500,13,FALSE)=0),"",(VLOOKUP(A9,Database!$A$2:$N$500,13,FALSE)))),"")</f>
        <v>Frontline staff, managers</v>
      </c>
      <c r="N9" s="1" t="str">
        <f>IFERROR((IF((VLOOKUP(A9,Database!$A$2:$N$500,14,FALSE)=0),"",(VLOOKUP(A9,Database!$A$2:$N$500,14,FALSE)))),"")</f>
        <v>Help Me Grow WNY</v>
      </c>
    </row>
    <row r="10" spans="1:14" ht="243" customHeight="1" x14ac:dyDescent="0.25">
      <c r="A10" s="13" t="str">
        <f>'Search tool (do not use)'!G7</f>
        <v>Chautauqua County Education Coalition</v>
      </c>
      <c r="B10" s="8" t="str">
        <f>IFERROR((IF((VLOOKUP(A10,Database!$A$2:$N$500,2,FALSE)=0),"",(VLOOKUP(A10,Database!$A$2:$N$500,2,FALSE)))),"")</f>
        <v>125 stakeholders representing 70 organizations, including Chautauqua County Chamber of Commerce, local employers such as Cummins Inc., Chautauqua County Health Network, school districts, Erie 2-Chautauqua-Cattaraugus BOCES, United Way of Southern Chautauqua County, Chautauqua Opportunities, The Resource Center (a chapter of The Arc of New York)</v>
      </c>
      <c r="C10" s="1" t="str">
        <f>IFERROR((IF((VLOOKUP(A10,Database!$A$2:$N$500,3,FALSE)=0),"",(VLOOKUP(A10,Database!$A$2:$N$500,3,FALSE)))),"")</f>
        <v>To align resources and build capabilities to meet the evolving workforce requirements of Chautauqua County; this includes a focus improving education and kindergarten readiness</v>
      </c>
      <c r="D10" s="1" t="str">
        <f>IFERROR((IF((VLOOKUP(A10,Database!$A$2:$N$500,4,FALSE)=0),"",(VLOOKUP(A10,Database!$A$2:$N$500,4,FALSE)))),"")</f>
        <v>Convening businesses, nonprofits, education leaders to address early childhood needs; assessing kindergarten readiness; implementation of QUALITYstarsNY in Chautauqua County; supporting growth of the Parents as Teachers home visitation / screening program to multiple school districts through a BOCES cooperative services agreement; addressing child care "deserts"</v>
      </c>
      <c r="E10" s="1" t="str">
        <f>IFERROR((IF((VLOOKUP(A10,Database!$A$2:$N$500,5,FALSE)=0),"",(VLOOKUP(A10,Database!$A$2:$N$500,5,FALSE)))),"")</f>
        <v>Quality child care, universal screenings</v>
      </c>
      <c r="F10" s="1" t="str">
        <f>IFERROR((IF((VLOOKUP(A10,Database!$A$2:$N$500,6,FALSE)=0),"",(VLOOKUP(A10,Database!$A$2:$N$500,6,FALSE)))),"")</f>
        <v>Chautauqua County</v>
      </c>
      <c r="G10" s="2" t="str">
        <f>IFERROR((IF((VLOOKUP(A10,Database!$A$2:$N$500,7,FALSE)=0),"",(VLOOKUP(A10,Database!$A$2:$N$500,7,FALSE)))),"")</f>
        <v>2012 launch as a Chamber of Commerce initiative; became separate nonprofit in 2017</v>
      </c>
      <c r="H10" s="1" t="str">
        <f>IFERROR((IF((VLOOKUP(A10,Database!$A$2:$N$500,8,FALSE)=0),"",(VLOOKUP(A10,Database!$A$2:$N$500,8,FALSE)))),"")</f>
        <v>Sharing resources or information, capacity building, convening, advocacy / public education, policy work</v>
      </c>
      <c r="I10" s="1" t="str">
        <f>IFERROR((IF((VLOOKUP(A10,Database!$A$2:$N$500,9,FALSE)=0),"",(VLOOKUP(A10,Database!$A$2:$N$500,9,FALSE)))),"")</f>
        <v>Helped develop business plan for an existing Parents as Teachers program to grow capacity to serve multiple districts and access state funding through BOCES service agreement; secured funding from Cummins Foundation and Ralph C. Wilson Jr. Foundation to support growth of Parents as Teachers in multiple districts</v>
      </c>
      <c r="J10" s="1" t="str">
        <f>IFERROR((IF((VLOOKUP(A10,Database!$A$2:$N$500,10,FALSE)=0),"",(VLOOKUP(A10,Database!$A$2:$N$500,10,FALSE)))),"")</f>
        <v xml:space="preserve">Coalition stakeholders and subgroup work teams meet monthly; Board of Directors and executive committee meet every other month; subgroup chairs meet quarterly </v>
      </c>
      <c r="K10" s="1" t="str">
        <f>IFERROR((IF((VLOOKUP(A10,Database!$A$2:$N$500,11,FALSE)=0),"",(VLOOKUP(A10,Database!$A$2:$N$500,11,FALSE)))),"")</f>
        <v>Sites vary among coalition members</v>
      </c>
      <c r="L10" s="1" t="str">
        <f>IFERROR((IF((VLOOKUP(A10,Database!$A$2:$N$500,12,FALSE)=0),"",(VLOOKUP(A10,Database!$A$2:$N$500,12,FALSE)))),"")</f>
        <v xml:space="preserve">Nonprofit led by board of directors with representation from various members; </v>
      </c>
      <c r="M10" s="1" t="str">
        <f>IFERROR((IF((VLOOKUP(A10,Database!$A$2:$N$500,13,FALSE)=0),"",(VLOOKUP(A10,Database!$A$2:$N$500,13,FALSE)))),"")</f>
        <v>Directors / executives, school administrators</v>
      </c>
      <c r="N10" s="1" t="str">
        <f>IFERROR((IF((VLOOKUP(A10,Database!$A$2:$N$500,14,FALSE)=0),"",(VLOOKUP(A10,Database!$A$2:$N$500,14,FALSE)))),"")</f>
        <v/>
      </c>
    </row>
    <row r="11" spans="1:14" ht="243" customHeight="1" x14ac:dyDescent="0.25">
      <c r="A11" s="13" t="str">
        <f>'Search tool (do not use)'!G8</f>
        <v>Directors as Leaders</v>
      </c>
      <c r="B11" s="8" t="str">
        <f>IFERROR((IF((VLOOKUP(A11,Database!$A$2:$N$500,2,FALSE)=0),"",(VLOOKUP(A11,Database!$A$2:$N$500,2,FALSE)))),"")</f>
        <v>Various child care directors; leadership includes directors for Head Start, private multi-site centers, and college-based centers</v>
      </c>
      <c r="C11" s="1" t="str">
        <f>IFERROR((IF((VLOOKUP(A11,Database!$A$2:$N$500,3,FALSE)=0),"",(VLOOKUP(A11,Database!$A$2:$N$500,3,FALSE)))),"")</f>
        <v>To increase quality of early childhood programs by cultivating, mentoring, and supporting diverse early childhood leaders in Western New York</v>
      </c>
      <c r="D11" s="1" t="str">
        <f>IFERROR((IF((VLOOKUP(A11,Database!$A$2:$N$500,4,FALSE)=0),"",(VLOOKUP(A11,Database!$A$2:$N$500,4,FALSE)))),"")</f>
        <v>Professional development, leadership education, networking and support for child care directors</v>
      </c>
      <c r="E11" s="1" t="str">
        <f>IFERROR((IF((VLOOKUP(A11,Database!$A$2:$N$500,5,FALSE)=0),"",(VLOOKUP(A11,Database!$A$2:$N$500,5,FALSE)))),"")</f>
        <v>Quality child care</v>
      </c>
      <c r="F11" s="1" t="str">
        <f>IFERROR((IF((VLOOKUP(A11,Database!$A$2:$N$500,6,FALSE)=0),"",(VLOOKUP(A11,Database!$A$2:$N$500,6,FALSE)))),"")</f>
        <v>Erie County</v>
      </c>
      <c r="G11" s="2" t="str">
        <f>IFERROR((IF((VLOOKUP(A11,Database!$A$2:$N$500,7,FALSE)=0),"",(VLOOKUP(A11,Database!$A$2:$N$500,7,FALSE)))),"")</f>
        <v>Pre-2010</v>
      </c>
      <c r="H11" s="1" t="str">
        <f>IFERROR((IF((VLOOKUP(A11,Database!$A$2:$N$500,8,FALSE)=0),"",(VLOOKUP(A11,Database!$A$2:$N$500,8,FALSE)))),"")</f>
        <v>Education / professional development, convening, sharing resources or information</v>
      </c>
      <c r="I11" s="1" t="str">
        <f>IFERROR((IF((VLOOKUP(A11,Database!$A$2:$N$500,9,FALSE)=0),"",(VLOOKUP(A11,Database!$A$2:$N$500,9,FALSE)))),"")</f>
        <v>Has hosted various training / professional development events and conferences; to host WNY Leadership Day on May 3, 2019</v>
      </c>
      <c r="J11" s="1" t="str">
        <f>IFERROR((IF((VLOOKUP(A11,Database!$A$2:$N$500,10,FALSE)=0),"",(VLOOKUP(A11,Database!$A$2:$N$500,10,FALSE)))),"")</f>
        <v>Advisory committee meets monthly</v>
      </c>
      <c r="K11" s="1" t="str">
        <f>IFERROR((IF((VLOOKUP(A11,Database!$A$2:$N$500,11,FALSE)=0),"",(VLOOKUP(A11,Database!$A$2:$N$500,11,FALSE)))),"")</f>
        <v>Child Care Resource Network</v>
      </c>
      <c r="L11" s="1" t="str">
        <f>IFERROR((IF((VLOOKUP(A11,Database!$A$2:$N$500,12,FALSE)=0),"",(VLOOKUP(A11,Database!$A$2:$N$500,12,FALSE)))),"")</f>
        <v>Has been supported by Child Care Resource Network, but Christina Fecio serves as leadership consultant with goal of making the group more independent</v>
      </c>
      <c r="M11" s="1" t="str">
        <f>IFERROR((IF((VLOOKUP(A11,Database!$A$2:$N$500,13,FALSE)=0),"",(VLOOKUP(A11,Database!$A$2:$N$500,13,FALSE)))),"")</f>
        <v>Program directors</v>
      </c>
      <c r="N11" s="1" t="str">
        <f>IFERROR((IF((VLOOKUP(A11,Database!$A$2:$N$500,14,FALSE)=0),"",(VLOOKUP(A11,Database!$A$2:$N$500,14,FALSE)))),"")</f>
        <v>Child care providers</v>
      </c>
    </row>
    <row r="12" spans="1:14" ht="243" customHeight="1" x14ac:dyDescent="0.25">
      <c r="A12" s="13" t="str">
        <f>'Search tool (do not use)'!G9</f>
        <v>Early Childhood Comprehensive Systems study</v>
      </c>
      <c r="B12" s="8" t="str">
        <f>IFERROR((IF((VLOOKUP(A12,Database!$A$2:$N$500,2,FALSE)=0),"",(VLOOKUP(A12,Database!$A$2:$N$500,2,FALSE)))),"")</f>
        <v>UBMD Pediatrics, six medical / pediatric practices, Help Me Grow WNY, NYS Council on Children and Families, parent partners</v>
      </c>
      <c r="C12" s="1" t="str">
        <f>IFERROR((IF((VLOOKUP(A12,Database!$A$2:$N$500,3,FALSE)=0),"",(VLOOKUP(A12,Database!$A$2:$N$500,3,FALSE)))),"")</f>
        <v>To develop a seamless system of care for children from birth to age 5 and achieve a 25% increase in age-appropriate developmental skills among 3-year-olds by July 2021. This is a joint initiative of federal Health Resources and Services Administration Maternal and Child Health Bureau and National Institute for Children's Health Quality; one of two sites in New York State</v>
      </c>
      <c r="D12" s="1" t="str">
        <f>IFERROR((IF((VLOOKUP(A12,Database!$A$2:$N$500,4,FALSE)=0),"",(VLOOKUP(A12,Database!$A$2:$N$500,4,FALSE)))),"")</f>
        <v xml:space="preserve">Implementation of developmental screenings at participating practices; collecting and analyzing screening data; tracking service referrals; tracking how families navigate system; identification of barriers for families; connecting families with services </v>
      </c>
      <c r="E12" s="1" t="str">
        <f>IFERROR((IF((VLOOKUP(A12,Database!$A$2:$N$500,5,FALSE)=0),"",(VLOOKUP(A12,Database!$A$2:$N$500,5,FALSE)))),"")</f>
        <v>Universal screenings</v>
      </c>
      <c r="F12" s="1" t="str">
        <f>IFERROR((IF((VLOOKUP(A12,Database!$A$2:$N$500,6,FALSE)=0),"",(VLOOKUP(A12,Database!$A$2:$N$500,6,FALSE)))),"")</f>
        <v>Erie County, Niagara County</v>
      </c>
      <c r="G12" s="2">
        <f>IFERROR((IF((VLOOKUP(A12,Database!$A$2:$N$500,7,FALSE)=0),"",(VLOOKUP(A12,Database!$A$2:$N$500,7,FALSE)))),"")</f>
        <v>2016</v>
      </c>
      <c r="H12" s="1" t="str">
        <f>IFERROR((IF((VLOOKUP(A12,Database!$A$2:$N$500,8,FALSE)=0),"",(VLOOKUP(A12,Database!$A$2:$N$500,8,FALSE)))),"")</f>
        <v>Direct provision of services, convening / strategizing, sharing resources or information, capacity building</v>
      </c>
      <c r="I12" s="1" t="str">
        <f>IFERROR((IF((VLOOKUP(A12,Database!$A$2:$N$500,9,FALSE)=0),"",(VLOOKUP(A12,Database!$A$2:$N$500,9,FALSE)))),"")</f>
        <v>Project is in third year of a 5-year grant; research remains under way</v>
      </c>
      <c r="J12" s="1" t="str">
        <f>IFERROR((IF((VLOOKUP(A12,Database!$A$2:$N$500,10,FALSE)=0),"",(VLOOKUP(A12,Database!$A$2:$N$500,10,FALSE)))),"")</f>
        <v>Core team meets by phone weekly; work groups meet monthly; larger coalition meets quarterly</v>
      </c>
      <c r="K12" s="1" t="str">
        <f>IFERROR((IF((VLOOKUP(A12,Database!$A$2:$N$500,11,FALSE)=0),"",(VLOOKUP(A12,Database!$A$2:$N$500,11,FALSE)))),"")</f>
        <v>Larger coalition meetings take place at Health Foundation of Central and Western New York</v>
      </c>
      <c r="L12" s="1" t="str">
        <f>IFERROR((IF((VLOOKUP(A12,Database!$A$2:$N$500,12,FALSE)=0),"",(VLOOKUP(A12,Database!$A$2:$N$500,12,FALSE)))),"")</f>
        <v>SUNY Research Foundation holds grant; principal investigator is Dr. Dennis Kuo, Division Chief of General Pediatrics at UBMD Pediatrics and Medical Director of Primary Care Services at Oishei Children‘s Hospital; Lea Passage is project coordinator at UBMD Pediatrics</v>
      </c>
      <c r="M12" s="1" t="str">
        <f>IFERROR((IF((VLOOKUP(A12,Database!$A$2:$N$500,13,FALSE)=0),"",(VLOOKUP(A12,Database!$A$2:$N$500,13,FALSE)))),"")</f>
        <v>Executive, management, frontline</v>
      </c>
      <c r="N12" s="1" t="str">
        <f>IFERROR((IF((VLOOKUP(A12,Database!$A$2:$N$500,14,FALSE)=0),"",(VLOOKUP(A12,Database!$A$2:$N$500,14,FALSE)))),"")</f>
        <v>Various early childhood / community agencies</v>
      </c>
    </row>
    <row r="13" spans="1:14" ht="243" customHeight="1" x14ac:dyDescent="0.25">
      <c r="A13" s="13" t="str">
        <f>'Search tool (do not use)'!G10</f>
        <v>Early Childhood Development Initative</v>
      </c>
      <c r="B13" s="8" t="str">
        <f>IFERROR((IF((VLOOKUP(A13,Database!$A$2:$N$500,2,FALSE)=0),"",(VLOOKUP(A13,Database!$A$2:$N$500,2,FALSE)))),"")</f>
        <v>About 60: child care providers; funders; children's advocacy groups; county, city representatives; school district; researchers; service providers</v>
      </c>
      <c r="C13" s="1" t="str">
        <f>IFERROR((IF((VLOOKUP(A13,Database!$A$2:$N$500,3,FALSE)=0),"",(VLOOKUP(A13,Database!$A$2:$N$500,3,FALSE)))),"")</f>
        <v>Support developmentally appropriate care and learning, parenting and comprehensive support services for children prenatal-8</v>
      </c>
      <c r="D13" s="1" t="str">
        <f>IFERROR((IF((VLOOKUP(A13,Database!$A$2:$N$500,4,FALSE)=0),"",(VLOOKUP(A13,Database!$A$2:$N$500,4,FALSE)))),"")</f>
        <v>Access to quality education 0-8; collaborate with district to improve grade-level reading; mental health services 0-5; impact of trauma; parent engagement</v>
      </c>
      <c r="E13" s="1" t="str">
        <f>IFERROR((IF((VLOOKUP(A13,Database!$A$2:$N$500,5,FALSE)=0),"",(VLOOKUP(A13,Database!$A$2:$N$500,5,FALSE)))),"")</f>
        <v>Universal screenings; quality child care</v>
      </c>
      <c r="F13" s="1" t="str">
        <f>IFERROR((IF((VLOOKUP(A13,Database!$A$2:$N$500,6,FALSE)=0),"",(VLOOKUP(A13,Database!$A$2:$N$500,6,FALSE)))),"")</f>
        <v>City of Rochester</v>
      </c>
      <c r="G13" s="2">
        <f>IFERROR((IF((VLOOKUP(A13,Database!$A$2:$N$500,7,FALSE)=0),"",(VLOOKUP(A13,Database!$A$2:$N$500,7,FALSE)))),"")</f>
        <v>1987</v>
      </c>
      <c r="H13" s="1" t="str">
        <f>IFERROR((IF((VLOOKUP(A13,Database!$A$2:$N$500,8,FALSE)=0),"",(VLOOKUP(A13,Database!$A$2:$N$500,8,FALSE)))),"")</f>
        <v>Primary: convene/strategize. Also: share resources/info; pipeline for technical guidance/expertise; capacity building; advocacy; policy work</v>
      </c>
      <c r="I13" s="1" t="str">
        <f>IFERROR((IF((VLOOKUP(A13,Database!$A$2:$N$500,9,FALSE)=0),"",(VLOOKUP(A13,Database!$A$2:$N$500,9,FALSE)))),"")</f>
        <v>Created high quality, accessible UPK/EPK programs; developed quality assessment/evaluation program done annually; got dozens of child care centers accredited; faciliated much professional development for ECE teachers; ensures Rochester workforce and systems are aware of and implementing best practices</v>
      </c>
      <c r="J13" s="1" t="str">
        <f>IFERROR((IF((VLOOKUP(A13,Database!$A$2:$N$500,10,FALSE)=0),"",(VLOOKUP(A13,Database!$A$2:$N$500,10,FALSE)))),"")</f>
        <v>Monthly</v>
      </c>
      <c r="K13" s="1" t="str">
        <f>IFERROR((IF((VLOOKUP(A13,Database!$A$2:$N$500,11,FALSE)=0),"",(VLOOKUP(A13,Database!$A$2:$N$500,11,FALSE)))),"")</f>
        <v>Children's Institute, Rochester</v>
      </c>
      <c r="L13" s="1" t="str">
        <f>IFERROR((IF((VLOOKUP(A13,Database!$A$2:$N$500,12,FALSE)=0),"",(VLOOKUP(A13,Database!$A$2:$N$500,12,FALSE)))),"")</f>
        <v>Cabinet meets monthly; 2 co-chairs; 5 committees</v>
      </c>
      <c r="M13" s="1" t="str">
        <f>IFERROR((IF((VLOOKUP(A13,Database!$A$2:$N$500,13,FALSE)=0),"",(VLOOKUP(A13,Database!$A$2:$N$500,13,FALSE)))),"")</f>
        <v>Organizational leads, managers</v>
      </c>
      <c r="N13" s="1" t="str">
        <f>IFERROR((IF((VLOOKUP(A13,Database!$A$2:$N$500,14,FALSE)=0),"",(VLOOKUP(A13,Database!$A$2:$N$500,14,FALSE)))),"")</f>
        <v>Winning Beginnings, First 1000 Days, NYS Early Childhood Advisory Council and others through members</v>
      </c>
    </row>
    <row r="14" spans="1:14" ht="243" customHeight="1" x14ac:dyDescent="0.25">
      <c r="A14" s="13" t="str">
        <f>'Search tool (do not use)'!G11</f>
        <v>Early Childhood Direction Center working group</v>
      </c>
      <c r="B14" s="8" t="str">
        <f>IFERROR((IF((VLOOKUP(A14,Database!$A$2:$N$500,2,FALSE)=0),"",(VLOOKUP(A14,Database!$A$2:$N$500,2,FALSE)))),"")</f>
        <v>Child Care Resource Network, Kaleida Health, Help Me Grow, Parent Network of WNY, Every Person Influences Children (EPIC), Read to Succeed Buffalo</v>
      </c>
      <c r="C14" s="1" t="str">
        <f>IFERROR((IF((VLOOKUP(A14,Database!$A$2:$N$500,3,FALSE)=0),"",(VLOOKUP(A14,Database!$A$2:$N$500,3,FALSE)))),"")</f>
        <v>To understand and prepare for impacts of the planned closure of the Early Childhood Direction Center (ECDC) in Buffalo, which provides information and referral services for children with disabilities (ages 0-5)</v>
      </c>
      <c r="D14" s="1" t="str">
        <f>IFERROR((IF((VLOOKUP(A14,Database!$A$2:$N$500,4,FALSE)=0),"",(VLOOKUP(A14,Database!$A$2:$N$500,4,FALSE)))),"")</f>
        <v xml:space="preserve">Convening early childhood organizations to collaboratively address / fill gaps left by closure of the ECDC; the Center provided information on preschool programs, special education services, evaluation and assessment services, parent education programs and resources, and Early Intervention </v>
      </c>
      <c r="E14" s="1" t="str">
        <f>IFERROR((IF((VLOOKUP(A14,Database!$A$2:$N$500,5,FALSE)=0),"",(VLOOKUP(A14,Database!$A$2:$N$500,5,FALSE)))),"")</f>
        <v>Quality child care, universal screenings</v>
      </c>
      <c r="F14" s="1" t="str">
        <f>IFERROR((IF((VLOOKUP(A14,Database!$A$2:$N$500,6,FALSE)=0),"",(VLOOKUP(A14,Database!$A$2:$N$500,6,FALSE)))),"")</f>
        <v>The WNY ECDC covers Allegany County, Cattaraugus County, Chautauqua County, Erie County, Niagara County, Orleans County</v>
      </c>
      <c r="G14" s="2">
        <f>IFERROR((IF((VLOOKUP(A14,Database!$A$2:$N$500,7,FALSE)=0),"",(VLOOKUP(A14,Database!$A$2:$N$500,7,FALSE)))),"")</f>
        <v>2019</v>
      </c>
      <c r="H14" s="1" t="str">
        <f>IFERROR((IF((VLOOKUP(A14,Database!$A$2:$N$500,8,FALSE)=0),"",(VLOOKUP(A14,Database!$A$2:$N$500,8,FALSE)))),"")</f>
        <v>Convening / strategizing, sharing resources or information among organizations</v>
      </c>
      <c r="I14" s="1" t="str">
        <f>IFERROR((IF((VLOOKUP(A14,Database!$A$2:$N$500,9,FALSE)=0),"",(VLOOKUP(A14,Database!$A$2:$N$500,9,FALSE)))),"")</f>
        <v>No major decisions or determinations made</v>
      </c>
      <c r="J14" s="1" t="str">
        <f>IFERROR((IF((VLOOKUP(A14,Database!$A$2:$N$500,10,FALSE)=0),"",(VLOOKUP(A14,Database!$A$2:$N$500,10,FALSE)))),"")</f>
        <v>Multiple times per month</v>
      </c>
      <c r="K14" s="1" t="str">
        <f>IFERROR((IF((VLOOKUP(A14,Database!$A$2:$N$500,11,FALSE)=0),"",(VLOOKUP(A14,Database!$A$2:$N$500,11,FALSE)))),"")</f>
        <v>Parent Network of WNY</v>
      </c>
      <c r="L14" s="1" t="str">
        <f>IFERROR((IF((VLOOKUP(A14,Database!$A$2:$N$500,12,FALSE)=0),"",(VLOOKUP(A14,Database!$A$2:$N$500,12,FALSE)))),"")</f>
        <v xml:space="preserve">Informal </v>
      </c>
      <c r="M14" s="1" t="str">
        <f>IFERROR((IF((VLOOKUP(A14,Database!$A$2:$N$500,13,FALSE)=0),"",(VLOOKUP(A14,Database!$A$2:$N$500,13,FALSE)))),"")</f>
        <v>Organizational leads, managers</v>
      </c>
      <c r="N14" s="1" t="str">
        <f>IFERROR((IF((VLOOKUP(A14,Database!$A$2:$N$500,14,FALSE)=0),"",(VLOOKUP(A14,Database!$A$2:$N$500,14,FALSE)))),"")</f>
        <v>Member organizations</v>
      </c>
    </row>
    <row r="15" spans="1:14" ht="243" customHeight="1" x14ac:dyDescent="0.25">
      <c r="A15" s="13" t="str">
        <f>'Search tool (do not use)'!G12</f>
        <v>Early Childhood Education Quality Council</v>
      </c>
      <c r="B15" s="8" t="str">
        <f>IFERROR((IF((VLOOKUP(A15,Database!$A$2:$N$500,2,FALSE)=0),"",(VLOOKUP(A15,Database!$A$2:$N$500,2,FALSE)))),"")</f>
        <v>Child care centers and others in early childhood field are on executive committee, such as retired child care administrators, Child Care Council, behavior consultant, Early Childhood Director Center</v>
      </c>
      <c r="C15" s="1" t="str">
        <f>IFERROR((IF((VLOOKUP(A15,Database!$A$2:$N$500,3,FALSE)=0),"",(VLOOKUP(A15,Database!$A$2:$N$500,3,FALSE)))),"")</f>
        <v>Support child care centers in achieving and maintaining quality, through national accreditation or Quality Stars rating</v>
      </c>
      <c r="D15" s="1" t="str">
        <f>IFERROR((IF((VLOOKUP(A15,Database!$A$2:$N$500,4,FALSE)=0),"",(VLOOKUP(A15,Database!$A$2:$N$500,4,FALSE)))),"")</f>
        <v>Providing technical assistance and guidance to achieve quality, problem solving around issues facing centers, research emerging issues such as staff wellness, nutrition</v>
      </c>
      <c r="E15" s="1" t="str">
        <f>IFERROR((IF((VLOOKUP(A15,Database!$A$2:$N$500,5,FALSE)=0),"",(VLOOKUP(A15,Database!$A$2:$N$500,5,FALSE)))),"")</f>
        <v>Quality child care</v>
      </c>
      <c r="F15" s="1" t="str">
        <f>IFERROR((IF((VLOOKUP(A15,Database!$A$2:$N$500,6,FALSE)=0),"",(VLOOKUP(A15,Database!$A$2:$N$500,6,FALSE)))),"")</f>
        <v>City of Rochester</v>
      </c>
      <c r="G15" s="2">
        <f>IFERROR((IF((VLOOKUP(A15,Database!$A$2:$N$500,7,FALSE)=0),"",(VLOOKUP(A15,Database!$A$2:$N$500,7,FALSE)))),"")</f>
        <v>1994</v>
      </c>
      <c r="H15" s="1" t="str">
        <f>IFERROR((IF((VLOOKUP(A15,Database!$A$2:$N$500,8,FALSE)=0),"",(VLOOKUP(A15,Database!$A$2:$N$500,8,FALSE)))),"")</f>
        <v xml:space="preserve">Direct service, share resources / info, capacity building; technical guidance / expertise; education / professional develoment; advocacy, policy work - more limited </v>
      </c>
      <c r="I15" s="1" t="str">
        <f>IFERROR((IF((VLOOKUP(A15,Database!$A$2:$N$500,9,FALSE)=0),"",(VLOOKUP(A15,Database!$A$2:$N$500,9,FALSE)))),"")</f>
        <v>Keeping centers accredited over long period of time (17 currently); keeping council together 25 years</v>
      </c>
      <c r="J15" s="1" t="str">
        <f>IFERROR((IF((VLOOKUP(A15,Database!$A$2:$N$500,10,FALSE)=0),"",(VLOOKUP(A15,Database!$A$2:$N$500,10,FALSE)))),"")</f>
        <v>8x/year</v>
      </c>
      <c r="K15" s="1" t="str">
        <f>IFERROR((IF((VLOOKUP(A15,Database!$A$2:$N$500,11,FALSE)=0),"",(VLOOKUP(A15,Database!$A$2:$N$500,11,FALSE)))),"")</f>
        <v>Children's Institute, Rochester</v>
      </c>
      <c r="L15" s="1" t="str">
        <f>IFERROR((IF((VLOOKUP(A15,Database!$A$2:$N$500,12,FALSE)=0),"",(VLOOKUP(A15,Database!$A$2:$N$500,12,FALSE)))),"")</f>
        <v>Children's Institute is fidiciary and coordinator of council is an employee; child care center members pay dues</v>
      </c>
      <c r="M15" s="1" t="str">
        <f>IFERROR((IF((VLOOKUP(A15,Database!$A$2:$N$500,13,FALSE)=0),"",(VLOOKUP(A15,Database!$A$2:$N$500,13,FALSE)))),"")</f>
        <v>Center administrators, content area experts</v>
      </c>
      <c r="N15" s="1" t="str">
        <f>IFERROR((IF((VLOOKUP(A15,Database!$A$2:$N$500,14,FALSE)=0),"",(VLOOKUP(A15,Database!$A$2:$N$500,14,FALSE)))),"")</f>
        <v>ECDI, Rochester school district, local chapter of National Association for the Education of Young Children, NYS Office of Children and Family Services, New York Zero-to-Three Network, Winning Beginnings</v>
      </c>
    </row>
    <row r="16" spans="1:14" ht="243" customHeight="1" x14ac:dyDescent="0.25">
      <c r="A16" s="13" t="str">
        <f>'Search tool (do not use)'!G13</f>
        <v>Empire State Campaign for Child Care</v>
      </c>
      <c r="B16" s="8" t="str">
        <f>IFERROR((IF((VLOOKUP(A16,Database!$A$2:$N$500,2,FALSE)=0),"",(VLOOKUP(A16,Database!$A$2:$N$500,2,FALSE)))),"")</f>
        <v>Includes more than 60 organizations that work on child care, advocacy and early education, in addition to dozens of individual members</v>
      </c>
      <c r="C16" s="1" t="str">
        <f>IFERROR((IF((VLOOKUP(A16,Database!$A$2:$N$500,3,FALSE)=0),"",(VLOOKUP(A16,Database!$A$2:$N$500,3,FALSE)))),"")</f>
        <v>To achieve equitable access to quality child care for all children and working families in New York State</v>
      </c>
      <c r="D16" s="1" t="str">
        <f>IFERROR((IF((VLOOKUP(A16,Database!$A$2:$N$500,4,FALSE)=0),"",(VLOOKUP(A16,Database!$A$2:$N$500,4,FALSE)))),"")</f>
        <v>To win increased funding for child care in the 2019 budget for 1) equitable expansion of child care subsidies, 2) protection of providers and workforce from rising labor and operational costs, and 3) reduction of the high number of families who lack access to quality, affordable child care. In long-term: Develop and implement a clear plan to provide equitable access to quality child care for all New York children and working families, and a family-sustaining income for child care providers</v>
      </c>
      <c r="E16" s="1" t="str">
        <f>IFERROR((IF((VLOOKUP(A16,Database!$A$2:$N$500,5,FALSE)=0),"",(VLOOKUP(A16,Database!$A$2:$N$500,5,FALSE)))),"")</f>
        <v>Quality child care</v>
      </c>
      <c r="F16" s="1" t="str">
        <f>IFERROR((IF((VLOOKUP(A16,Database!$A$2:$N$500,6,FALSE)=0),"",(VLOOKUP(A16,Database!$A$2:$N$500,6,FALSE)))),"")</f>
        <v>Statewide</v>
      </c>
      <c r="G16" s="2">
        <f>IFERROR((IF((VLOOKUP(A16,Database!$A$2:$N$500,7,FALSE)=0),"",(VLOOKUP(A16,Database!$A$2:$N$500,7,FALSE)))),"")</f>
        <v>2017</v>
      </c>
      <c r="H16" s="1" t="str">
        <f>IFERROR((IF((VLOOKUP(A16,Database!$A$2:$N$500,8,FALSE)=0),"",(VLOOKUP(A16,Database!$A$2:$N$500,8,FALSE)))),"")</f>
        <v>Advocacy, convening / strategizing, policy work</v>
      </c>
      <c r="I16" s="1" t="str">
        <f>IFERROR((IF((VLOOKUP(A16,Database!$A$2:$N$500,9,FALSE)=0),"",(VLOOKUP(A16,Database!$A$2:$N$500,9,FALSE)))),"")</f>
        <v>Successfully fought to reduce planned funding cuts for child care subsidies in New York State's 2017 budget; successfully advocated for subsequent increases in subsidy and reimbursement funding</v>
      </c>
      <c r="J16" s="1" t="str">
        <f>IFERROR((IF((VLOOKUP(A16,Database!$A$2:$N$500,10,FALSE)=0),"",(VLOOKUP(A16,Database!$A$2:$N$500,10,FALSE)))),"")</f>
        <v>N/A</v>
      </c>
      <c r="K16" s="1" t="str">
        <f>IFERROR((IF((VLOOKUP(A16,Database!$A$2:$N$500,11,FALSE)=0),"",(VLOOKUP(A16,Database!$A$2:$N$500,11,FALSE)))),"")</f>
        <v>N/A</v>
      </c>
      <c r="L16" s="1" t="str">
        <f>IFERROR((IF((VLOOKUP(A16,Database!$A$2:$N$500,12,FALSE)=0),"",(VLOOKUP(A16,Database!$A$2:$N$500,12,FALSE)))),"")</f>
        <v>Key members include Schuyler Center for Analysis and Advocacy, The Children's Agenda, Citizen Action of New York</v>
      </c>
      <c r="M16" s="1" t="str">
        <f>IFERROR((IF((VLOOKUP(A16,Database!$A$2:$N$500,13,FALSE)=0),"",(VLOOKUP(A16,Database!$A$2:$N$500,13,FALSE)))),"")</f>
        <v>Organizational leads, program managers / directors</v>
      </c>
      <c r="N16" s="1" t="str">
        <f>IFERROR((IF((VLOOKUP(A16,Database!$A$2:$N$500,14,FALSE)=0),"",(VLOOKUP(A16,Database!$A$2:$N$500,14,FALSE)))),"")</f>
        <v>Winning Beginnings NY</v>
      </c>
    </row>
    <row r="17" spans="1:14" ht="243" customHeight="1" x14ac:dyDescent="0.25">
      <c r="A17" s="13" t="str">
        <f>'Search tool (do not use)'!G14</f>
        <v>Employ Buffalo Niagara Coalition</v>
      </c>
      <c r="B17" s="8" t="str">
        <f>IFERROR((IF((VLOOKUP(A17,Database!$A$2:$N$500,2,FALSE)=0),"",(VLOOKUP(A17,Database!$A$2:$N$500,2,FALSE)))),"")</f>
        <v>140-plus members, including Buffalo Niagara Partnership, Buffalo &amp; Erie County Workforce Investment Board, businesses, local government, nonprofits, funders</v>
      </c>
      <c r="C17" s="1" t="str">
        <f>IFERROR((IF((VLOOKUP(A17,Database!$A$2:$N$500,3,FALSE)=0),"",(VLOOKUP(A17,Database!$A$2:$N$500,3,FALSE)))),"")</f>
        <v>Establish a workforce development system aligned with employer job opportunities with a focus on key sectors to create a stronger, more inclusive workforce</v>
      </c>
      <c r="D17" s="1" t="str">
        <f>IFERROR((IF((VLOOKUP(A17,Database!$A$2:$N$500,4,FALSE)=0),"",(VLOOKUP(A17,Database!$A$2:$N$500,4,FALSE)))),"")</f>
        <v>Two coalition work groups have focus areas of interest to Liftoff. One focuses on transportation issues for employees, including access to key services like child care. Another is advocating to allow parents enrolled in workforce training programs to continue receiving child care subsidies tied to work</v>
      </c>
      <c r="E17" s="1" t="str">
        <f>IFERROR((IF((VLOOKUP(A17,Database!$A$2:$N$500,5,FALSE)=0),"",(VLOOKUP(A17,Database!$A$2:$N$500,5,FALSE)))),"")</f>
        <v>Quality child care, transportation</v>
      </c>
      <c r="F17" s="1" t="str">
        <f>IFERROR((IF((VLOOKUP(A17,Database!$A$2:$N$500,6,FALSE)=0),"",(VLOOKUP(A17,Database!$A$2:$N$500,6,FALSE)))),"")</f>
        <v xml:space="preserve">Erie County, Niagara County </v>
      </c>
      <c r="G17" s="2">
        <f>IFERROR((IF((VLOOKUP(A17,Database!$A$2:$N$500,7,FALSE)=0),"",(VLOOKUP(A17,Database!$A$2:$N$500,7,FALSE)))),"")</f>
        <v>2017</v>
      </c>
      <c r="H17" s="1" t="str">
        <f>IFERROR((IF((VLOOKUP(A17,Database!$A$2:$N$500,8,FALSE)=0),"",(VLOOKUP(A17,Database!$A$2:$N$500,8,FALSE)))),"")</f>
        <v>Convening / strategizing, advocacy</v>
      </c>
      <c r="I17" s="1" t="str">
        <f>IFERROR((IF((VLOOKUP(A17,Database!$A$2:$N$500,9,FALSE)=0),"",(VLOOKUP(A17,Database!$A$2:$N$500,9,FALSE)))),"")</f>
        <v>Identifying transportation needs and discussing solutions (particularly first-mile, last-mile barriers); formed a sub-coalition to advocate for policy change at county level on child care subsidies</v>
      </c>
      <c r="J17" s="1" t="str">
        <f>IFERROR((IF((VLOOKUP(A17,Database!$A$2:$N$500,10,FALSE)=0),"",(VLOOKUP(A17,Database!$A$2:$N$500,10,FALSE)))),"")</f>
        <v>Coalition meets quarterly; work groups as needed</v>
      </c>
      <c r="K17" s="1" t="str">
        <f>IFERROR((IF((VLOOKUP(A17,Database!$A$2:$N$500,11,FALSE)=0),"",(VLOOKUP(A17,Database!$A$2:$N$500,11,FALSE)))),"")</f>
        <v>Buffalo Niagara Partnership</v>
      </c>
      <c r="L17" s="1" t="str">
        <f>IFERROR((IF((VLOOKUP(A17,Database!$A$2:$N$500,12,FALSE)=0),"",(VLOOKUP(A17,Database!$A$2:$N$500,12,FALSE)))),"")</f>
        <v>Overseen by executive committee; Buffalo Niagara Partnership manages meetings</v>
      </c>
      <c r="M17" s="1" t="str">
        <f>IFERROR((IF((VLOOKUP(A17,Database!$A$2:$N$500,13,FALSE)=0),"",(VLOOKUP(A17,Database!$A$2:$N$500,13,FALSE)))),"")</f>
        <v>Executive, managers</v>
      </c>
      <c r="N17" s="1" t="str">
        <f>IFERROR((IF((VLOOKUP(A17,Database!$A$2:$N$500,14,FALSE)=0),"",(VLOOKUP(A17,Database!$A$2:$N$500,14,FALSE)))),"")</f>
        <v>Partnering on child care piece with Partnership for the Public Good, Western New York Women's Foundation, Child Care Resource Network, Buffalo Niagara Partnership</v>
      </c>
    </row>
    <row r="18" spans="1:14" ht="243" customHeight="1" x14ac:dyDescent="0.25">
      <c r="A18" s="13" t="str">
        <f>'Search tool (do not use)'!G15</f>
        <v>Erie/Niagara Birth to 8 Coalition</v>
      </c>
      <c r="B18" s="8" t="str">
        <f>IFERROR((IF((VLOOKUP(A18,Database!$A$2:$N$500,2,FALSE)=0),"",(VLOOKUP(A18,Database!$A$2:$N$500,2,FALSE)))),"")</f>
        <v>60 partner agencies, including child care providers, foundations, school districts, health organizations, others in early childhood community</v>
      </c>
      <c r="C18" s="1" t="str">
        <f>IFERROR((IF((VLOOKUP(A18,Database!$A$2:$N$500,3,FALSE)=0),"",(VLOOKUP(A18,Database!$A$2:$N$500,3,FALSE)))),"")</f>
        <v xml:space="preserve">Improve the well-being and education of Western New York (WNY) children ages 0 to 8, regardless of their life circumstances or individual challenge. </v>
      </c>
      <c r="D18" s="1" t="str">
        <f>IFERROR((IF((VLOOKUP(A18,Database!$A$2:$N$500,4,FALSE)=0),"",(VLOOKUP(A18,Database!$A$2:$N$500,4,FALSE)))),"")</f>
        <v>Health, learning, family and community - includes quality child care, school readiness</v>
      </c>
      <c r="E18" s="1" t="str">
        <f>IFERROR((IF((VLOOKUP(A18,Database!$A$2:$N$500,5,FALSE)=0),"",(VLOOKUP(A18,Database!$A$2:$N$500,5,FALSE)))),"")</f>
        <v>Quality child care</v>
      </c>
      <c r="F18" s="1" t="str">
        <f>IFERROR((IF((VLOOKUP(A18,Database!$A$2:$N$500,6,FALSE)=0),"",(VLOOKUP(A18,Database!$A$2:$N$500,6,FALSE)))),"")</f>
        <v>Erie County, Niagara County</v>
      </c>
      <c r="G18" s="2">
        <f>IFERROR((IF((VLOOKUP(A18,Database!$A$2:$N$500,7,FALSE)=0),"",(VLOOKUP(A18,Database!$A$2:$N$500,7,FALSE)))),"")</f>
        <v>2014</v>
      </c>
      <c r="H18" s="1" t="str">
        <f>IFERROR((IF((VLOOKUP(A18,Database!$A$2:$N$500,8,FALSE)=0),"",(VLOOKUP(A18,Database!$A$2:$N$500,8,FALSE)))),"")</f>
        <v>Share info/resources, convening / strategizing, advocacy, policy work, members fund related efforts</v>
      </c>
      <c r="I18" s="1" t="str">
        <f>IFERROR((IF((VLOOKUP(A18,Database!$A$2:$N$500,9,FALSE)=0),"",(VLOOKUP(A18,Database!$A$2:$N$500,9,FALSE)))),"")</f>
        <v>Advocacy for birth to 2 certification, funding for facilitated enrollment</v>
      </c>
      <c r="J18" s="1" t="str">
        <f>IFERROR((IF((VLOOKUP(A18,Database!$A$2:$N$500,10,FALSE)=0),"",(VLOOKUP(A18,Database!$A$2:$N$500,10,FALSE)))),"")</f>
        <v>Quarterly, work groups meet in interim</v>
      </c>
      <c r="K18" s="1" t="str">
        <f>IFERROR((IF((VLOOKUP(A18,Database!$A$2:$N$500,11,FALSE)=0),"",(VLOOKUP(A18,Database!$A$2:$N$500,11,FALSE)))),"")</f>
        <v>United Way?</v>
      </c>
      <c r="L18" s="1" t="str">
        <f>IFERROR((IF((VLOOKUP(A18,Database!$A$2:$N$500,12,FALSE)=0),"",(VLOOKUP(A18,Database!$A$2:$N$500,12,FALSE)))),"")</f>
        <v>United Way is convener</v>
      </c>
      <c r="M18" s="1" t="str">
        <f>IFERROR((IF((VLOOKUP(A18,Database!$A$2:$N$500,13,FALSE)=0),"",(VLOOKUP(A18,Database!$A$2:$N$500,13,FALSE)))),"")</f>
        <v>Organizational leads, managers</v>
      </c>
      <c r="N18" s="1" t="str">
        <f>IFERROR((IF((VLOOKUP(A18,Database!$A$2:$N$500,14,FALSE)=0),"",(VLOOKUP(A18,Database!$A$2:$N$500,14,FALSE)))),"")</f>
        <v>First 1000 Days, NYS Early Childhood Advisory Council, individual members connected to others as well</v>
      </c>
    </row>
    <row r="19" spans="1:14" ht="243" customHeight="1" x14ac:dyDescent="0.25">
      <c r="A19" s="13" t="str">
        <f>'Search tool (do not use)'!G16</f>
        <v>Genesee County Child Care Coalition</v>
      </c>
      <c r="B19" s="8" t="str">
        <f>IFERROR((IF((VLOOKUP(A19,Database!$A$2:$N$500,2,FALSE)=0),"",(VLOOKUP(A19,Database!$A$2:$N$500,2,FALSE)))),"")</f>
        <v>Child care providers, including centers, family and group family providers</v>
      </c>
      <c r="C19" s="1" t="str">
        <f>IFERROR((IF((VLOOKUP(A19,Database!$A$2:$N$500,3,FALSE)=0),"",(VLOOKUP(A19,Database!$A$2:$N$500,3,FALSE)))),"")</f>
        <v>To collaborate on common challenges, opportunities and professional development needs in child care settings in Genesee County</v>
      </c>
      <c r="D19" s="1" t="str">
        <f>IFERROR((IF((VLOOKUP(A19,Database!$A$2:$N$500,4,FALSE)=0),"",(VLOOKUP(A19,Database!$A$2:$N$500,4,FALSE)))),"")</f>
        <v>Discussion around funding and cost challenges; staff training and professional development</v>
      </c>
      <c r="E19" s="1" t="str">
        <f>IFERROR((IF((VLOOKUP(A19,Database!$A$2:$N$500,5,FALSE)=0),"",(VLOOKUP(A19,Database!$A$2:$N$500,5,FALSE)))),"")</f>
        <v>Quality child care</v>
      </c>
      <c r="F19" s="1" t="str">
        <f>IFERROR((IF((VLOOKUP(A19,Database!$A$2:$N$500,6,FALSE)=0),"",(VLOOKUP(A19,Database!$A$2:$N$500,6,FALSE)))),"")</f>
        <v>Genesee County</v>
      </c>
      <c r="G19" s="2" t="str">
        <f>IFERROR((IF((VLOOKUP(A19,Database!$A$2:$N$500,7,FALSE)=0),"",(VLOOKUP(A19,Database!$A$2:$N$500,7,FALSE)))),"")</f>
        <v>Unclear</v>
      </c>
      <c r="H19" s="1" t="str">
        <f>IFERROR((IF((VLOOKUP(A19,Database!$A$2:$N$500,8,FALSE)=0),"",(VLOOKUP(A19,Database!$A$2:$N$500,8,FALSE)))),"")</f>
        <v>Convening / strategizing, sharing resources or information, professional development or education</v>
      </c>
      <c r="I19" s="1" t="str">
        <f>IFERROR((IF((VLOOKUP(A19,Database!$A$2:$N$500,9,FALSE)=0),"",(VLOOKUP(A19,Database!$A$2:$N$500,9,FALSE)))),"")</f>
        <v xml:space="preserve">Hosts a provider recognition day, which coincides with training for child care professionals; addressing training needs  </v>
      </c>
      <c r="J19" s="1" t="str">
        <f>IFERROR((IF((VLOOKUP(A19,Database!$A$2:$N$500,10,FALSE)=0),"",(VLOOKUP(A19,Database!$A$2:$N$500,10,FALSE)))),"")</f>
        <v>Every other month</v>
      </c>
      <c r="K19" s="1" t="str">
        <f>IFERROR((IF((VLOOKUP(A19,Database!$A$2:$N$500,11,FALSE)=0),"",(VLOOKUP(A19,Database!$A$2:$N$500,11,FALSE)))),"")</f>
        <v>Sites vary</v>
      </c>
      <c r="L19" s="1" t="str">
        <f>IFERROR((IF((VLOOKUP(A19,Database!$A$2:$N$500,12,FALSE)=0),"",(VLOOKUP(A19,Database!$A$2:$N$500,12,FALSE)))),"")</f>
        <v>Community Action of Orleans &amp; Genesee facilitates, but does not lead the group</v>
      </c>
      <c r="M19" s="1" t="str">
        <f>IFERROR((IF((VLOOKUP(A19,Database!$A$2:$N$500,13,FALSE)=0),"",(VLOOKUP(A19,Database!$A$2:$N$500,13,FALSE)))),"")</f>
        <v>Directors or associate directors</v>
      </c>
      <c r="N19" s="1" t="str">
        <f>IFERROR((IF((VLOOKUP(A19,Database!$A$2:$N$500,14,FALSE)=0),"",(VLOOKUP(A19,Database!$A$2:$N$500,14,FALSE)))),"")</f>
        <v/>
      </c>
    </row>
    <row r="20" spans="1:14" ht="243" customHeight="1" x14ac:dyDescent="0.25">
      <c r="A20" s="13" t="str">
        <f>'Search tool (do not use)'!G17</f>
        <v>GO Buffalo Niagara</v>
      </c>
      <c r="B20" s="8" t="str">
        <f>IFERROR((IF((VLOOKUP(A20,Database!$A$2:$N$500,2,FALSE)=0),"",(VLOOKUP(A20,Database!$A$2:$N$500,2,FALSE)))),"")</f>
        <v>Collaboration of GObike Buffalo and 511NY Rideshare; partners with Greater Buffalo-Niagara Regional Transportation Council, Buffalo Niagara Medical Campus, Niagara Frontier Transportation Authority</v>
      </c>
      <c r="C20" s="1" t="str">
        <f>IFERROR((IF((VLOOKUP(A20,Database!$A$2:$N$500,3,FALSE)=0),"",(VLOOKUP(A20,Database!$A$2:$N$500,3,FALSE)))),"")</f>
        <v>Providing transportation and commuting options to residents and employees with an emphasis on public transit, cycling, walking, vanpools, carshares and other sustainable alternatives to driving alone</v>
      </c>
      <c r="D20" s="1" t="str">
        <f>IFERROR((IF((VLOOKUP(A20,Database!$A$2:$N$500,4,FALSE)=0),"",(VLOOKUP(A20,Database!$A$2:$N$500,4,FALSE)))),"")</f>
        <v xml:space="preserve">Provides information on alternatives to driving, including online carpool matching, support accessing the public transit system and registration for Reddy Bikeshare; also provides information on programs available to employers and building owners ; provides membership services to program members </v>
      </c>
      <c r="E20" s="1" t="str">
        <f>IFERROR((IF((VLOOKUP(A20,Database!$A$2:$N$500,5,FALSE)=0),"",(VLOOKUP(A20,Database!$A$2:$N$500,5,FALSE)))),"")</f>
        <v>Transportation</v>
      </c>
      <c r="F20" s="1" t="str">
        <f>IFERROR((IF((VLOOKUP(A20,Database!$A$2:$N$500,6,FALSE)=0),"",(VLOOKUP(A20,Database!$A$2:$N$500,6,FALSE)))),"")</f>
        <v>Erie County, Niagara County</v>
      </c>
      <c r="G20" s="2">
        <f>IFERROR((IF((VLOOKUP(A20,Database!$A$2:$N$500,7,FALSE)=0),"",(VLOOKUP(A20,Database!$A$2:$N$500,7,FALSE)))),"")</f>
        <v>2015</v>
      </c>
      <c r="H20" s="1" t="str">
        <f>IFERROR((IF((VLOOKUP(A20,Database!$A$2:$N$500,8,FALSE)=0),"",(VLOOKUP(A20,Database!$A$2:$N$500,8,FALSE)))),"")</f>
        <v>Directly providing services or programs, sharing resources or information, technical guidance or expertise</v>
      </c>
      <c r="I20" s="1" t="str">
        <f>IFERROR((IF((VLOOKUP(A20,Database!$A$2:$N$500,9,FALSE)=0),"",(VLOOKUP(A20,Database!$A$2:$N$500,9,FALSE)))),"")</f>
        <v>Working with major employers such as the Buffalo Niagara Medical Campus to reduce driving and connect employees with alternative commuting options</v>
      </c>
      <c r="J20" s="1" t="str">
        <f>IFERROR((IF((VLOOKUP(A20,Database!$A$2:$N$500,10,FALSE)=0),"",(VLOOKUP(A20,Database!$A$2:$N$500,10,FALSE)))),"")</f>
        <v/>
      </c>
      <c r="K20" s="1" t="str">
        <f>IFERROR((IF((VLOOKUP(A20,Database!$A$2:$N$500,11,FALSE)=0),"",(VLOOKUP(A20,Database!$A$2:$N$500,11,FALSE)))),"")</f>
        <v/>
      </c>
      <c r="L20" s="1" t="str">
        <f>IFERROR((IF((VLOOKUP(A20,Database!$A$2:$N$500,12,FALSE)=0),"",(VLOOKUP(A20,Database!$A$2:$N$500,12,FALSE)))),"")</f>
        <v xml:space="preserve">Funded by New York State Department of Transportation </v>
      </c>
      <c r="M20" s="1" t="str">
        <f>IFERROR((IF((VLOOKUP(A20,Database!$A$2:$N$500,13,FALSE)=0),"",(VLOOKUP(A20,Database!$A$2:$N$500,13,FALSE)))),"")</f>
        <v/>
      </c>
      <c r="N20" s="1" t="str">
        <f>IFERROR((IF((VLOOKUP(A20,Database!$A$2:$N$500,14,FALSE)=0),"",(VLOOKUP(A20,Database!$A$2:$N$500,14,FALSE)))),"")</f>
        <v/>
      </c>
    </row>
    <row r="21" spans="1:14" ht="243" customHeight="1" x14ac:dyDescent="0.25">
      <c r="A21" s="13" t="str">
        <f>'Search tool (do not use)'!G18</f>
        <v>GROW</v>
      </c>
      <c r="B21" s="8" t="str">
        <f>IFERROR((IF((VLOOKUP(A21,Database!$A$2:$N$500,2,FALSE)=0),"",(VLOOKUP(A21,Database!$A$2:$N$500,2,FALSE)))),"")</f>
        <v>About 15, including higher education institutions; screening providers such as ABVI, Rochester Speech &amp; Hearing; health insurers/plans</v>
      </c>
      <c r="C21" s="1" t="str">
        <f>IFERROR((IF((VLOOKUP(A21,Database!$A$2:$N$500,3,FALSE)=0),"",(VLOOKUP(A21,Database!$A$2:$N$500,3,FALSE)))),"")</f>
        <v>Conduct comprehensive screenings of all 3 year olds in the City of Rochester; expanding to 0-8 year olds in 13 regional counties</v>
      </c>
      <c r="D21" s="1" t="str">
        <f>IFERROR((IF((VLOOKUP(A21,Database!$A$2:$N$500,4,FALSE)=0),"",(VLOOKUP(A21,Database!$A$2:$N$500,4,FALSE)))),"")</f>
        <v>Comprehensive screenings: developmental, social-emotional, vision, hearing, language, dental</v>
      </c>
      <c r="E21" s="1" t="str">
        <f>IFERROR((IF((VLOOKUP(A21,Database!$A$2:$N$500,5,FALSE)=0),"",(VLOOKUP(A21,Database!$A$2:$N$500,5,FALSE)))),"")</f>
        <v>Universal screenings</v>
      </c>
      <c r="F21" s="1" t="str">
        <f>IFERROR((IF((VLOOKUP(A21,Database!$A$2:$N$500,6,FALSE)=0),"",(VLOOKUP(A21,Database!$A$2:$N$500,6,FALSE)))),"")</f>
        <v>City of Rochester; expanding to Allegany County, Cayuga County, Chemung County, Genesee County, Livingston County, Monroe County, Ontario County, Orleans County, Seneca County, Steuben County, Wayne County, Wyoming County and Yates County</v>
      </c>
      <c r="G21" s="2">
        <f>IFERROR((IF((VLOOKUP(A21,Database!$A$2:$N$500,7,FALSE)=0),"",(VLOOKUP(A21,Database!$A$2:$N$500,7,FALSE)))),"")</f>
        <v>2015</v>
      </c>
      <c r="H21" s="1" t="str">
        <f>IFERROR((IF((VLOOKUP(A21,Database!$A$2:$N$500,8,FALSE)=0),"",(VLOOKUP(A21,Database!$A$2:$N$500,8,FALSE)))),"")</f>
        <v>Direct service, share resources/info, capacity building, advocacy, policy work</v>
      </c>
      <c r="I21" s="1" t="str">
        <f>IFERROR((IF((VLOOKUP(A21,Database!$A$2:$N$500,9,FALSE)=0),"",(VLOOKUP(A21,Database!$A$2:$N$500,9,FALSE)))),"")</f>
        <v>1,500 3 year olds annually receiving at least 1 screening; process is calling attention to the need for additional service providers to receive referrals and provide services; child care centers have bought into the process and taken ownership</v>
      </c>
      <c r="J21" s="1" t="str">
        <f>IFERROR((IF((VLOOKUP(A21,Database!$A$2:$N$500,10,FALSE)=0),"",(VLOOKUP(A21,Database!$A$2:$N$500,10,FALSE)))),"")</f>
        <v>Monthly</v>
      </c>
      <c r="K21" s="1" t="str">
        <f>IFERROR((IF((VLOOKUP(A21,Database!$A$2:$N$500,11,FALSE)=0),"",(VLOOKUP(A21,Database!$A$2:$N$500,11,FALSE)))),"")</f>
        <v>Children's Institute, Rochester</v>
      </c>
      <c r="L21" s="1" t="str">
        <f>IFERROR((IF((VLOOKUP(A21,Database!$A$2:$N$500,12,FALSE)=0),"",(VLOOKUP(A21,Database!$A$2:$N$500,12,FALSE)))),"")</f>
        <v>Children's Institute is managing partner/grants management; work groups take on specific topics</v>
      </c>
      <c r="M21" s="1" t="str">
        <f>IFERROR((IF((VLOOKUP(A21,Database!$A$2:$N$500,13,FALSE)=0),"",(VLOOKUP(A21,Database!$A$2:$N$500,13,FALSE)))),"")</f>
        <v>Organizational leads, managers</v>
      </c>
      <c r="N21" s="1" t="str">
        <f>IFERROR((IF((VLOOKUP(A21,Database!$A$2:$N$500,14,FALSE)=0),"",(VLOOKUP(A21,Database!$A$2:$N$500,14,FALSE)))),"")</f>
        <v>First 1000 Days, Regents Blue Ribbon Committee, NYS Early Childhood Advisory Council, National Help me Grow, individual members connected to others as well</v>
      </c>
    </row>
    <row r="22" spans="1:14" ht="243" customHeight="1" x14ac:dyDescent="0.25">
      <c r="A22" s="13" t="str">
        <f>'Search tool (do not use)'!G19</f>
        <v>Healthi Kids</v>
      </c>
      <c r="B22" s="8" t="str">
        <f>IFERROR((IF((VLOOKUP(A22,Database!$A$2:$N$500,2,FALSE)=0),"",(VLOOKUP(A22,Database!$A$2:$N$500,2,FALSE)))),"")</f>
        <v>Coalition of 60+ organizations and advocates, including nonprofits, neighborhood groups, advocacy organizations, service providers, government agencies, neighborhood groups</v>
      </c>
      <c r="C22" s="1" t="str">
        <f>IFERROR((IF((VLOOKUP(A22,Database!$A$2:$N$500,3,FALSE)=0),"",(VLOOKUP(A22,Database!$A$2:$N$500,3,FALSE)))),"")</f>
        <v>To advocate for and support policies, systems and environmental changes that nurture the physical, social, emotional and cognitive development of kids from birth to age 8; the coalition's focus recently expanded to whole-child health. Also focuses on health equity</v>
      </c>
      <c r="D22" s="1" t="str">
        <f>IFERROR((IF((VLOOKUP(A22,Database!$A$2:$N$500,4,FALSE)=0),"",(VLOOKUP(A22,Database!$A$2:$N$500,4,FALSE)))),"")</f>
        <v>Advocacy agenda includes supporting high-quality, trauma-informed early childhood education and care; policies that support social-emotional learning in schools and early learning environments; eliminating barriers to early intervention services; programs and policies that support quality nutrition, physical activity and safe environments</v>
      </c>
      <c r="E22" s="1" t="str">
        <f>IFERROR((IF((VLOOKUP(A22,Database!$A$2:$N$500,5,FALSE)=0),"",(VLOOKUP(A22,Database!$A$2:$N$500,5,FALSE)))),"")</f>
        <v>Quality child care</v>
      </c>
      <c r="F22" s="1" t="str">
        <f>IFERROR((IF((VLOOKUP(A22,Database!$A$2:$N$500,6,FALSE)=0),"",(VLOOKUP(A22,Database!$A$2:$N$500,6,FALSE)))),"")</f>
        <v>Monroe County, Wayne County, Livingston County, Ontario County, Yates County, Steuben County, Schuyler County, Seneca County, Chemung County</v>
      </c>
      <c r="G22" s="2">
        <f>IFERROR((IF((VLOOKUP(A22,Database!$A$2:$N$500,7,FALSE)=0),"",(VLOOKUP(A22,Database!$A$2:$N$500,7,FALSE)))),"")</f>
        <v>2008</v>
      </c>
      <c r="H22" s="1" t="str">
        <f>IFERROR((IF((VLOOKUP(A22,Database!$A$2:$N$500,8,FALSE)=0),"",(VLOOKUP(A22,Database!$A$2:$N$500,8,FALSE)))),"")</f>
        <v>Advocacy, policy work, convening / strategizing, capacity building</v>
      </c>
      <c r="I22" s="1" t="str">
        <f>IFERROR((IF((VLOOKUP(A22,Database!$A$2:$N$500,9,FALSE)=0),"",(VLOOKUP(A22,Database!$A$2:$N$500,9,FALSE)))),"")</f>
        <v>Worked to raise awareness of issues around health equity; worked with organizations that serve children to engage and raise the voices of children in health advocacy and policy discussions; advocated for evidence-based health policies focused on youth and families; drove Rochester City School District policy to require daily recess</v>
      </c>
      <c r="J22" s="1" t="str">
        <f>IFERROR((IF((VLOOKUP(A22,Database!$A$2:$N$500,10,FALSE)=0),"",(VLOOKUP(A22,Database!$A$2:$N$500,10,FALSE)))),"")</f>
        <v>Biannually</v>
      </c>
      <c r="K22" s="1" t="str">
        <f>IFERROR((IF((VLOOKUP(A22,Database!$A$2:$N$500,11,FALSE)=0),"",(VLOOKUP(A22,Database!$A$2:$N$500,11,FALSE)))),"")</f>
        <v>Common Ground Health, Rochester</v>
      </c>
      <c r="L22" s="1" t="str">
        <f>IFERROR((IF((VLOOKUP(A22,Database!$A$2:$N$500,12,FALSE)=0),"",(VLOOKUP(A22,Database!$A$2:$N$500,12,FALSE)))),"")</f>
        <v>Initiative is driven and staffed by Common Ground Health, Rochester</v>
      </c>
      <c r="M22" s="1" t="str">
        <f>IFERROR((IF((VLOOKUP(A22,Database!$A$2:$N$500,13,FALSE)=0),"",(VLOOKUP(A22,Database!$A$2:$N$500,13,FALSE)))),"")</f>
        <v>Executive, program directors, frontline staff, volunteer / advocates</v>
      </c>
      <c r="N22" s="1" t="str">
        <f>IFERROR((IF((VLOOKUP(A22,Database!$A$2:$N$500,14,FALSE)=0),"",(VLOOKUP(A22,Database!$A$2:$N$500,14,FALSE)))),"")</f>
        <v/>
      </c>
    </row>
    <row r="23" spans="1:14" ht="243" customHeight="1" x14ac:dyDescent="0.25">
      <c r="A23" s="13" t="str">
        <f>'Search tool (do not use)'!G20</f>
        <v>Healthy Babies are Worth the Wait</v>
      </c>
      <c r="B23" s="8" t="str">
        <f>IFERROR((IF((VLOOKUP(A23,Database!$A$2:$N$500,2,FALSE)=0),"",(VLOOKUP(A23,Database!$A$2:$N$500,2,FALSE)))),"")</f>
        <v>59 members including hospitals, health departments, Catholic Charities, Catholic Medical Partners, Buffalo Peri/Prenatal Network</v>
      </c>
      <c r="C23" s="1" t="str">
        <f>IFERROR((IF((VLOOKUP(A23,Database!$A$2:$N$500,3,FALSE)=0),"",(VLOOKUP(A23,Database!$A$2:$N$500,3,FALSE)))),"")</f>
        <v>Implement evidence-based initiatives (clinical interventions) to improve birth outcomes</v>
      </c>
      <c r="D23" s="1" t="str">
        <f>IFERROR((IF((VLOOKUP(A23,Database!$A$2:$N$500,4,FALSE)=0),"",(VLOOKUP(A23,Database!$A$2:$N$500,4,FALSE)))),"")</f>
        <v>Group prenatal care, spacing pregnancies, health equity, maternal mortality</v>
      </c>
      <c r="E23" s="1" t="str">
        <f>IFERROR((IF((VLOOKUP(A23,Database!$A$2:$N$500,5,FALSE)=0),"",(VLOOKUP(A23,Database!$A$2:$N$500,5,FALSE)))),"")</f>
        <v/>
      </c>
      <c r="F23" s="1" t="str">
        <f>IFERROR((IF((VLOOKUP(A23,Database!$A$2:$N$500,6,FALSE)=0),"",(VLOOKUP(A23,Database!$A$2:$N$500,6,FALSE)))),"")</f>
        <v>Primarily Erie County, Niagara County; but also Allegany County, Cattaraugus County, Chautauqua County, Genesee County, Orleans County, Wyoming County</v>
      </c>
      <c r="G23" s="2">
        <f>IFERROR((IF((VLOOKUP(A23,Database!$A$2:$N$500,7,FALSE)=0),"",(VLOOKUP(A23,Database!$A$2:$N$500,7,FALSE)))),"")</f>
        <v>2014</v>
      </c>
      <c r="H23" s="1" t="str">
        <f>IFERROR((IF((VLOOKUP(A23,Database!$A$2:$N$500,8,FALSE)=0),"",(VLOOKUP(A23,Database!$A$2:$N$500,8,FALSE)))),"")</f>
        <v>Convening / strategizing, education / professional development, capacity building, technical guidance / expertise, advocacy, policy work (less so)</v>
      </c>
      <c r="I23" s="1" t="str">
        <f>IFERROR((IF((VLOOKUP(A23,Database!$A$2:$N$500,9,FALSE)=0),"",(VLOOKUP(A23,Database!$A$2:$N$500,9,FALSE)))),"")</f>
        <v>Have increased awareness of partners of available programs and services and therefore improved referrals of mothers to resources and increase clients served. Also community health workers trained in key practices.</v>
      </c>
      <c r="J23" s="1" t="str">
        <f>IFERROR((IF((VLOOKUP(A23,Database!$A$2:$N$500,10,FALSE)=0),"",(VLOOKUP(A23,Database!$A$2:$N$500,10,FALSE)))),"")</f>
        <v>Every other month</v>
      </c>
      <c r="K23" s="1" t="str">
        <f>IFERROR((IF((VLOOKUP(A23,Database!$A$2:$N$500,11,FALSE)=0),"",(VLOOKUP(A23,Database!$A$2:$N$500,11,FALSE)))),"")</f>
        <v>United Way of Buffalo and Erie County</v>
      </c>
      <c r="L23" s="1" t="str">
        <f>IFERROR((IF((VLOOKUP(A23,Database!$A$2:$N$500,12,FALSE)=0),"",(VLOOKUP(A23,Database!$A$2:$N$500,12,FALSE)))),"")</f>
        <v>March of Dimes convenes, some MOUs with partners to implement interventions, provide data</v>
      </c>
      <c r="M23" s="1" t="str">
        <f>IFERROR((IF((VLOOKUP(A23,Database!$A$2:$N$500,13,FALSE)=0),"",(VLOOKUP(A23,Database!$A$2:$N$500,13,FALSE)))),"")</f>
        <v>Relevant program/dept managers, experts</v>
      </c>
      <c r="N23" s="1" t="str">
        <f>IFERROR((IF((VLOOKUP(A23,Database!$A$2:$N$500,14,FALSE)=0),"",(VLOOKUP(A23,Database!$A$2:$N$500,14,FALSE)))),"")</f>
        <v>Healthy Babies are Worth the Wait integration network, Healthy Moms/Healthy Babies Network - Niagara Falls, Healthy Families advisory board</v>
      </c>
    </row>
    <row r="24" spans="1:14" ht="243" customHeight="1" x14ac:dyDescent="0.25">
      <c r="A24" s="13" t="str">
        <f>'Search tool (do not use)'!G21</f>
        <v>Healthy Moms, Healthy Babies Coalition</v>
      </c>
      <c r="B24" s="8" t="str">
        <f>IFERROR((IF((VLOOKUP(A24,Database!$A$2:$N$500,2,FALSE)=0),"",(VLOOKUP(A24,Database!$A$2:$N$500,2,FALSE)))),"")</f>
        <v>Home visiting programs, hospital maternity units, Niagara County Health Department (lead prevention and early intervention), March of Dimes, Help Me Grow WNY, Child Advocacy Center, parenting outreach groups, schools</v>
      </c>
      <c r="C24" s="1" t="str">
        <f>IFERROR((IF((VLOOKUP(A24,Database!$A$2:$N$500,3,FALSE)=0),"",(VLOOKUP(A24,Database!$A$2:$N$500,3,FALSE)))),"")</f>
        <v>Broadly focused on maternal health and early childhood outcomes</v>
      </c>
      <c r="D24" s="1" t="str">
        <f>IFERROR((IF((VLOOKUP(A24,Database!$A$2:$N$500,4,FALSE)=0),"",(VLOOKUP(A24,Database!$A$2:$N$500,4,FALSE)))),"")</f>
        <v>Parental outreach and education, addressing / raising awareness of lack of local services (particularly for children with social-emotional needs), developing network map of early childhood systems in the county, using Help Me Grow WNY and other sources of data to identify additional needs</v>
      </c>
      <c r="E24" s="1" t="str">
        <f>IFERROR((IF((VLOOKUP(A24,Database!$A$2:$N$500,5,FALSE)=0),"",(VLOOKUP(A24,Database!$A$2:$N$500,5,FALSE)))),"")</f>
        <v>Quality child care (as part of network mapping project), universal screenings (mainly in informing coalition priorities)</v>
      </c>
      <c r="F24" s="1" t="str">
        <f>IFERROR((IF((VLOOKUP(A24,Database!$A$2:$N$500,6,FALSE)=0),"",(VLOOKUP(A24,Database!$A$2:$N$500,6,FALSE)))),"")</f>
        <v>Niagara County</v>
      </c>
      <c r="G24" s="2" t="str">
        <f>IFERROR((IF((VLOOKUP(A24,Database!$A$2:$N$500,7,FALSE)=0),"",(VLOOKUP(A24,Database!$A$2:$N$500,7,FALSE)))),"")</f>
        <v>1990s</v>
      </c>
      <c r="H24" s="1" t="str">
        <f>IFERROR((IF((VLOOKUP(A24,Database!$A$2:$N$500,8,FALSE)=0),"",(VLOOKUP(A24,Database!$A$2:$N$500,8,FALSE)))),"")</f>
        <v>Directly providing program or services, sharing resources or information, technical guidance or expertise</v>
      </c>
      <c r="I24" s="1" t="str">
        <f>IFERROR((IF((VLOOKUP(A24,Database!$A$2:$N$500,9,FALSE)=0),"",(VLOOKUP(A24,Database!$A$2:$N$500,9,FALSE)))),"")</f>
        <v>Procuring funding for early childhood mapping tool; combination / streamlining of early childhood efforts in Niagara County; supporting the annual Healthy Babies Festival</v>
      </c>
      <c r="J24" s="1" t="str">
        <f>IFERROR((IF((VLOOKUP(A24,Database!$A$2:$N$500,10,FALSE)=0),"",(VLOOKUP(A24,Database!$A$2:$N$500,10,FALSE)))),"")</f>
        <v>Monthly (except in summer)</v>
      </c>
      <c r="K24" s="1" t="str">
        <f>IFERROR((IF((VLOOKUP(A24,Database!$A$2:$N$500,11,FALSE)=0),"",(VLOOKUP(A24,Database!$A$2:$N$500,11,FALSE)))),"")</f>
        <v>Niagara Falls</v>
      </c>
      <c r="L24" s="1" t="str">
        <f>IFERROR((IF((VLOOKUP(A24,Database!$A$2:$N$500,12,FALSE)=0),"",(VLOOKUP(A24,Database!$A$2:$N$500,12,FALSE)))),"")</f>
        <v>Connie Desmarais, outreach coordinator at Help Me Grow WNY, facilitates the coalition; recent grant managed by 4 or 5 representatives from member organizations</v>
      </c>
      <c r="M24" s="1" t="str">
        <f>IFERROR((IF((VLOOKUP(A24,Database!$A$2:$N$500,13,FALSE)=0),"",(VLOOKUP(A24,Database!$A$2:$N$500,13,FALSE)))),"")</f>
        <v>Managers, program directors, supervisors, some front-line staff</v>
      </c>
      <c r="N24" s="1" t="str">
        <f>IFERROR((IF((VLOOKUP(A24,Database!$A$2:$N$500,14,FALSE)=0),"",(VLOOKUP(A24,Database!$A$2:$N$500,14,FALSE)))),"")</f>
        <v/>
      </c>
    </row>
    <row r="25" spans="1:14" ht="243" customHeight="1" x14ac:dyDescent="0.25">
      <c r="A25" s="13" t="str">
        <f>'Search tool (do not use)'!G22</f>
        <v>Healthy Start, Healthy Future for All Coalition</v>
      </c>
      <c r="B25" s="8" t="str">
        <f>IFERROR((IF((VLOOKUP(A25,Database!$A$2:$N$500,2,FALSE)=0),"",(VLOOKUP(A25,Database!$A$2:$N$500,2,FALSE)))),"")</f>
        <v>About 50 members, including United Way of Buffalo and Erie County, UBMD's pediatric and OB/GYN groups, Buffalo Prenatal-Perinatal Network, Catholic Health Systems, Kaleida Health, March of Dimes</v>
      </c>
      <c r="C25" s="1" t="str">
        <f>IFERROR((IF((VLOOKUP(A25,Database!$A$2:$N$500,3,FALSE)=0),"",(VLOOKUP(A25,Database!$A$2:$N$500,3,FALSE)))),"")</f>
        <v>To positively influence behaviors, practices, programs and policies that enable all families to build a secure, safe, and healthy environment for children</v>
      </c>
      <c r="D25" s="1" t="str">
        <f>IFERROR((IF((VLOOKUP(A25,Database!$A$2:$N$500,4,FALSE)=0),"",(VLOOKUP(A25,Database!$A$2:$N$500,4,FALSE)))),"")</f>
        <v>The coalition supports health initiatives for infants, children, youth and their families. It is a major initiator of GO Buffalo Mom, a program that embeds transportation navigators and a financial coach in medical settings to help pregnant women access and navigate transportation to prenatal care and save for economical transportation options. The coalition also is focused on improving birth outcomes; approaches include screening pregnant mothers in well-child visits for risks for premature birth and operating five Baby Cafes, drop-in sites that provide lactation support for families</v>
      </c>
      <c r="E25" s="1" t="str">
        <f>IFERROR((IF((VLOOKUP(A25,Database!$A$2:$N$500,5,FALSE)=0),"",(VLOOKUP(A25,Database!$A$2:$N$500,5,FALSE)))),"")</f>
        <v>Transportation; universal screenings (but focus is on pregnant moms rather than children)</v>
      </c>
      <c r="F25" s="1" t="str">
        <f>IFERROR((IF((VLOOKUP(A25,Database!$A$2:$N$500,6,FALSE)=0),"",(VLOOKUP(A25,Database!$A$2:$N$500,6,FALSE)))),"")</f>
        <v>Erie County, with limited programming in Niagara County, Wyoming County, Chautauqua County, Cattaraugus County</v>
      </c>
      <c r="G25" s="2">
        <f>IFERROR((IF((VLOOKUP(A25,Database!$A$2:$N$500,7,FALSE)=0),"",(VLOOKUP(A25,Database!$A$2:$N$500,7,FALSE)))),"")</f>
        <v>2010</v>
      </c>
      <c r="H25" s="1" t="str">
        <f>IFERROR((IF((VLOOKUP(A25,Database!$A$2:$N$500,8,FALSE)=0),"",(VLOOKUP(A25,Database!$A$2:$N$500,8,FALSE)))),"")</f>
        <v>Directly providing programs or services, sharing resources or information, advocacy</v>
      </c>
      <c r="I25" s="1" t="str">
        <f>IFERROR((IF((VLOOKUP(A25,Database!$A$2:$N$500,9,FALSE)=0),"",(VLOOKUP(A25,Database!$A$2:$N$500,9,FALSE)))),"")</f>
        <v>Successfully launched Baby Cafes, the GO Buffalo Mom transportation program, Interventions to Minimize Preterm and Low birth weight Infants using Continuous quality Improvement Techniques (IMPLICIT) program to reduce premature birth</v>
      </c>
      <c r="J25" s="1" t="str">
        <f>IFERROR((IF((VLOOKUP(A25,Database!$A$2:$N$500,10,FALSE)=0),"",(VLOOKUP(A25,Database!$A$2:$N$500,10,FALSE)))),"")</f>
        <v>Every other month</v>
      </c>
      <c r="K25" s="1" t="str">
        <f>IFERROR((IF((VLOOKUP(A25,Database!$A$2:$N$500,11,FALSE)=0),"",(VLOOKUP(A25,Database!$A$2:$N$500,11,FALSE)))),"")</f>
        <v>United Way of Buffalo and Erie County</v>
      </c>
      <c r="L25" s="1" t="str">
        <f>IFERROR((IF((VLOOKUP(A25,Database!$A$2:$N$500,12,FALSE)=0),"",(VLOOKUP(A25,Database!$A$2:$N$500,12,FALSE)))),"")</f>
        <v>Led by United Way and chaired by representatives from UBMD's pediatric and OB/GYN groups</v>
      </c>
      <c r="M25" s="1" t="str">
        <f>IFERROR((IF((VLOOKUP(A25,Database!$A$2:$N$500,13,FALSE)=0),"",(VLOOKUP(A25,Database!$A$2:$N$500,13,FALSE)))),"")</f>
        <v>Executive, managers</v>
      </c>
      <c r="N25" s="1" t="str">
        <f>IFERROR((IF((VLOOKUP(A25,Database!$A$2:$N$500,14,FALSE)=0),"",(VLOOKUP(A25,Database!$A$2:$N$500,14,FALSE)))),"")</f>
        <v>Key partners in GO Buffalo Mom include health systems, Buffalo Prenatal-Perinatal Network, Greater Buffalo Niagara Regional Transportation Council, Belmont Housing Resources. Others include Population Health Collaborative, Buffalo Public Schools, DSRIP, NYS Breastfeeding Coalition</v>
      </c>
    </row>
    <row r="26" spans="1:14" ht="243" customHeight="1" x14ac:dyDescent="0.25">
      <c r="A26" s="13" t="str">
        <f>'Search tool (do not use)'!G23</f>
        <v>Help Me Grow WNY</v>
      </c>
      <c r="B26" s="8" t="str">
        <f>IFERROR((IF((VLOOKUP(A26,Database!$A$2:$N$500,2,FALSE)=0),"",(VLOOKUP(A26,Database!$A$2:$N$500,2,FALSE)))),"")</f>
        <v>Close to 150 active working partners, including 2-1-1WNY, Oishei Children's Hospital, pediatric practices, Niagara University, United Ways, school districts, county social service and health departments, WIC offices, child care providers, service providers, Chautauqua Connections Children's Coalition</v>
      </c>
      <c r="C26" s="1" t="str">
        <f>IFERROR((IF((VLOOKUP(A26,Database!$A$2:$N$500,3,FALSE)=0),"",(VLOOKUP(A26,Database!$A$2:$N$500,3,FALSE)))),"")</f>
        <v>To promote optimal development of young children by linking families to information and community resources related to child development and parenting, providing personalized care coordination, and creating and facilitating partnerships within the community to improve the availability and quality of services for families</v>
      </c>
      <c r="D26" s="1" t="str">
        <f>IFERROR((IF((VLOOKUP(A26,Database!$A$2:$N$500,4,FALSE)=0),"",(VLOOKUP(A26,Database!$A$2:$N$500,4,FALSE)))),"")</f>
        <v>Serving as a central access point for developmental screenings, referring children and families to services, helping families connect and follow up with services, providing information on child development and parenting, systems building</v>
      </c>
      <c r="E26" s="1" t="str">
        <f>IFERROR((IF((VLOOKUP(A26,Database!$A$2:$N$500,5,FALSE)=0),"",(VLOOKUP(A26,Database!$A$2:$N$500,5,FALSE)))),"")</f>
        <v>Universal screenings</v>
      </c>
      <c r="F26" s="1" t="str">
        <f>IFERROR((IF((VLOOKUP(A26,Database!$A$2:$N$500,6,FALSE)=0),"",(VLOOKUP(A26,Database!$A$2:$N$500,6,FALSE)))),"")</f>
        <v>Primarily Erie County, Niagara County; working to expand in Allegany County, Cattaraugus County, Chautauqua County, Genesee County, Orleans County, Wyoming County</v>
      </c>
      <c r="G26" s="2">
        <f>IFERROR((IF((VLOOKUP(A26,Database!$A$2:$N$500,7,FALSE)=0),"",(VLOOKUP(A26,Database!$A$2:$N$500,7,FALSE)))),"")</f>
        <v>2011</v>
      </c>
      <c r="H26" s="1" t="str">
        <f>IFERROR((IF((VLOOKUP(A26,Database!$A$2:$N$500,8,FALSE)=0),"",(VLOOKUP(A26,Database!$A$2:$N$500,8,FALSE)))),"")</f>
        <v xml:space="preserve">Sharing resources or information, capacity building, connecting to resources or services, advocacy </v>
      </c>
      <c r="I26" s="1" t="str">
        <f>IFERROR((IF((VLOOKUP(A26,Database!$A$2:$N$500,9,FALSE)=0),"",(VLOOKUP(A26,Database!$A$2:$N$500,9,FALSE)))),"")</f>
        <v>Thousands of ASQ development screenings completed and referrals provided to parents as needed; conducted trainings on how to complete ASQ screenings; working with Buffalo Public Schools to screen UPK students; working with medical providers to implement screenings and track outcomes; expanding regional role</v>
      </c>
      <c r="J26" s="1" t="str">
        <f>IFERROR((IF((VLOOKUP(A26,Database!$A$2:$N$500,10,FALSE)=0),"",(VLOOKUP(A26,Database!$A$2:$N$500,10,FALSE)))),"")</f>
        <v>Multiple meetings across numerous projects</v>
      </c>
      <c r="K26" s="1" t="str">
        <f>IFERROR((IF((VLOOKUP(A26,Database!$A$2:$N$500,11,FALSE)=0),"",(VLOOKUP(A26,Database!$A$2:$N$500,11,FALSE)))),"")</f>
        <v>Varies</v>
      </c>
      <c r="L26" s="1" t="str">
        <f>IFERROR((IF((VLOOKUP(A26,Database!$A$2:$N$500,12,FALSE)=0),"",(VLOOKUP(A26,Database!$A$2:$N$500,12,FALSE)))),"")</f>
        <v xml:space="preserve">Affiliate of national Help Me Grow network. Structured as a collaborative initiative intended to work with existing partners, rather than a standalone organization. Working with Community Connections of New York to serve as regional backbone / grantholder </v>
      </c>
      <c r="M26" s="1" t="str">
        <f>IFERROR((IF((VLOOKUP(A26,Database!$A$2:$N$500,13,FALSE)=0),"",(VLOOKUP(A26,Database!$A$2:$N$500,13,FALSE)))),"")</f>
        <v>Works with executive level, managers / program directors, frontline staff</v>
      </c>
      <c r="N26" s="1" t="str">
        <f>IFERROR((IF((VLOOKUP(A26,Database!$A$2:$N$500,14,FALSE)=0),"",(VLOOKUP(A26,Database!$A$2:$N$500,14,FALSE)))),"")</f>
        <v>In addition to working partners, Help Me Grow national network</v>
      </c>
    </row>
    <row r="27" spans="1:14" ht="243" customHeight="1" x14ac:dyDescent="0.25">
      <c r="A27" s="13" t="str">
        <f>'Search tool (do not use)'!G24</f>
        <v>Infancy Leadership Circles</v>
      </c>
      <c r="B27" s="8" t="str">
        <f>IFERROR((IF((VLOOKUP(A27,Database!$A$2:$N$500,2,FALSE)=0),"",(VLOOKUP(A27,Database!$A$2:$N$500,2,FALSE)))),"")</f>
        <v>Pediatricians, child care providers, early intervention service providers, other professionals who serve infants, toddlers and families</v>
      </c>
      <c r="C27" s="1" t="str">
        <f>IFERROR((IF((VLOOKUP(A27,Database!$A$2:$N$500,3,FALSE)=0),"",(VLOOKUP(A27,Database!$A$2:$N$500,3,FALSE)))),"")</f>
        <v>Facilitate communication and networking among multidisciplinary professionals who serve families with young children; improve eforts to connect families with services they need; discuss common issues and solutions, access to services, health initiatives</v>
      </c>
      <c r="D27" s="1" t="str">
        <f>IFERROR((IF((VLOOKUP(A27,Database!$A$2:$N$500,4,FALSE)=0),"",(VLOOKUP(A27,Database!$A$2:$N$500,4,FALSE)))),"")</f>
        <v>Goals vary by county; in Erie, the group is focused on a campaign to help parents to understand children's behaviors; other groups have focused more on maternal and infant health outcomes or child care</v>
      </c>
      <c r="E27" s="1" t="str">
        <f>IFERROR((IF((VLOOKUP(A27,Database!$A$2:$N$500,5,FALSE)=0),"",(VLOOKUP(A27,Database!$A$2:$N$500,5,FALSE)))),"")</f>
        <v>Quality child care, universal screenings</v>
      </c>
      <c r="F27" s="1" t="str">
        <f>IFERROR((IF((VLOOKUP(A27,Database!$A$2:$N$500,6,FALSE)=0),"",(VLOOKUP(A27,Database!$A$2:$N$500,6,FALSE)))),"")</f>
        <v xml:space="preserve">Erie County, Niagara County, Chautauqua County; Child Care Resource Network has grant funding to expand or form circles in Allegany County, Cattaraugus County, Orleans County, Genesee County, Wyoming County </v>
      </c>
      <c r="G27" s="2" t="str">
        <f>IFERROR((IF((VLOOKUP(A27,Database!$A$2:$N$500,7,FALSE)=0),"",(VLOOKUP(A27,Database!$A$2:$N$500,7,FALSE)))),"")</f>
        <v>Varies</v>
      </c>
      <c r="H27" s="1" t="str">
        <f>IFERROR((IF((VLOOKUP(A27,Database!$A$2:$N$500,8,FALSE)=0),"",(VLOOKUP(A27,Database!$A$2:$N$500,8,FALSE)))),"")</f>
        <v>Convening / strategizing, sharing resources or information</v>
      </c>
      <c r="I27" s="1" t="str">
        <f>IFERROR((IF((VLOOKUP(A27,Database!$A$2:$N$500,9,FALSE)=0),"",(VLOOKUP(A27,Database!$A$2:$N$500,9,FALSE)))),"")</f>
        <v>Erie County group planned "I'm Not Bad" social messaging campaign on behavior among young children; Niagara County group helped improve 211 referral directory for infant and toddler services</v>
      </c>
      <c r="J27" s="1" t="str">
        <f>IFERROR((IF((VLOOKUP(A27,Database!$A$2:$N$500,10,FALSE)=0),"",(VLOOKUP(A27,Database!$A$2:$N$500,10,FALSE)))),"")</f>
        <v>Monthly</v>
      </c>
      <c r="K27" s="1" t="str">
        <f>IFERROR((IF((VLOOKUP(A27,Database!$A$2:$N$500,11,FALSE)=0),"",(VLOOKUP(A27,Database!$A$2:$N$500,11,FALSE)))),"")</f>
        <v>Varies by county; Erie group meets at Child Care Resource Network</v>
      </c>
      <c r="L27" s="1" t="str">
        <f>IFERROR((IF((VLOOKUP(A27,Database!$A$2:$N$500,12,FALSE)=0),"",(VLOOKUP(A27,Database!$A$2:$N$500,12,FALSE)))),"")</f>
        <v>Varies; Niagara County group is under the umbrella of the Healthy Moms-Healthy Babies Coalition</v>
      </c>
      <c r="M27" s="1" t="str">
        <f>IFERROR((IF((VLOOKUP(A27,Database!$A$2:$N$500,13,FALSE)=0),"",(VLOOKUP(A27,Database!$A$2:$N$500,13,FALSE)))),"")</f>
        <v>Providers / professionals</v>
      </c>
      <c r="N27" s="1" t="str">
        <f>IFERROR((IF((VLOOKUP(A27,Database!$A$2:$N$500,14,FALSE)=0),"",(VLOOKUP(A27,Database!$A$2:$N$500,14,FALSE)))),"")</f>
        <v>New York Zero-to-Three Network, Help Me Grow WNY, in Niagara County is part of the Healthy Moms/Healthy Babies Coalition</v>
      </c>
    </row>
    <row r="28" spans="1:14" ht="243" customHeight="1" x14ac:dyDescent="0.25">
      <c r="A28" s="13" t="str">
        <f>'Search tool (do not use)'!G25</f>
        <v>Lead Safe Task Force</v>
      </c>
      <c r="B28" s="8" t="str">
        <f>IFERROR((IF((VLOOKUP(A28,Database!$A$2:$N$500,2,FALSE)=0),"",(VLOOKUP(A28,Database!$A$2:$N$500,2,FALSE)))),"")</f>
        <v>City, county, faith community, parent of child affected, Buffalo Peri/Prenatal, WNY Lead Resource Center, judge who oversaw housing court, NYS Attorney General representative, Health Foundation, doctors, Jericho Road representative, Buffalo Sewer/Water Authority, NY Committee for Occupational Safety &amp; Health, Community Foundation, Blue Cross Blue Shield, Community Health Worker Network, Buffalo Public Schools</v>
      </c>
      <c r="C28" s="1" t="str">
        <f>IFERROR((IF((VLOOKUP(A28,Database!$A$2:$N$500,3,FALSE)=0),"",(VLOOKUP(A28,Database!$A$2:$N$500,3,FALSE)))),"")</f>
        <v>Primary prevention of lead exposure to children; move Buffalo Lead Action recommendations forward</v>
      </c>
      <c r="D28" s="1" t="str">
        <f>IFERROR((IF((VLOOKUP(A28,Database!$A$2:$N$500,4,FALSE)=0),"",(VLOOKUP(A28,Database!$A$2:$N$500,4,FALSE)))),"")</f>
        <v>Screenings for Early Intervention; policy, key this year is getting City interior inspection of rental units, similar to Rochester; outreach and education to medical community and parents; landlord education</v>
      </c>
      <c r="E28" s="1" t="str">
        <f>IFERROR((IF((VLOOKUP(A28,Database!$A$2:$N$500,5,FALSE)=0),"",(VLOOKUP(A28,Database!$A$2:$N$500,5,FALSE)))),"")</f>
        <v>Universal screenings</v>
      </c>
      <c r="F28" s="1" t="str">
        <f>IFERROR((IF((VLOOKUP(A28,Database!$A$2:$N$500,6,FALSE)=0),"",(VLOOKUP(A28,Database!$A$2:$N$500,6,FALSE)))),"")</f>
        <v>City of Buffalo, Erie County</v>
      </c>
      <c r="G28" s="2">
        <f>IFERROR((IF((VLOOKUP(A28,Database!$A$2:$N$500,7,FALSE)=0),"",(VLOOKUP(A28,Database!$A$2:$N$500,7,FALSE)))),"")</f>
        <v>2018</v>
      </c>
      <c r="H28" s="1" t="str">
        <f>IFERROR((IF((VLOOKUP(A28,Database!$A$2:$N$500,8,FALSE)=0),"",(VLOOKUP(A28,Database!$A$2:$N$500,8,FALSE)))),"")</f>
        <v>Advocacy; policy work; sharing resources / information; technical guidance / expertise; convening / strategizing</v>
      </c>
      <c r="I28" s="1" t="str">
        <f>IFERROR((IF((VLOOKUP(A28,Database!$A$2:$N$500,9,FALSE)=0),"",(VLOOKUP(A28,Database!$A$2:$N$500,9,FALSE)))),"")</f>
        <v xml:space="preserve">Successful advocacy contributing to state lowering action level to 5 mcg/dl, county legislation to automatically refer children with elevated lead to Early Intervention even if deficit not apparent, action against landlords as a result of stricter sanitary code, county increased enforcement of lead safe work practices, city added inspectors </v>
      </c>
      <c r="J28" s="1" t="str">
        <f>IFERROR((IF((VLOOKUP(A28,Database!$A$2:$N$500,10,FALSE)=0),"",(VLOOKUP(A28,Database!$A$2:$N$500,10,FALSE)))),"")</f>
        <v>Meet bimonthly; work groups meet other months</v>
      </c>
      <c r="K28" s="1" t="str">
        <f>IFERROR((IF((VLOOKUP(A28,Database!$A$2:$N$500,11,FALSE)=0),"",(VLOOKUP(A28,Database!$A$2:$N$500,11,FALSE)))),"")</f>
        <v>Community Foundation</v>
      </c>
      <c r="L28" s="1" t="str">
        <f>IFERROR((IF((VLOOKUP(A28,Database!$A$2:$N$500,12,FALSE)=0),"",(VLOOKUP(A28,Database!$A$2:$N$500,12,FALSE)))),"")</f>
        <v>City/County Chair; 2 working groups - 1 focused on housing policy/rental/landlords, 1 on outreach, education, advocacy</v>
      </c>
      <c r="M28" s="1" t="str">
        <f>IFERROR((IF((VLOOKUP(A28,Database!$A$2:$N$500,13,FALSE)=0),"",(VLOOKUP(A28,Database!$A$2:$N$500,13,FALSE)))),"")</f>
        <v>Department heads, leads, experts (doctors)</v>
      </c>
      <c r="N28" s="1" t="str">
        <f>IFERROR((IF((VLOOKUP(A28,Database!$A$2:$N$500,14,FALSE)=0),"",(VLOOKUP(A28,Database!$A$2:$N$500,14,FALSE)))),"")</f>
        <v>Annie E. Casey Foundation, Convergence Partnership, Buffalo Peri/Prenatal Network, Statewide Lead Poisoning Prevention Network</v>
      </c>
    </row>
    <row r="29" spans="1:14" ht="243" customHeight="1" x14ac:dyDescent="0.25">
      <c r="A29" s="13" t="str">
        <f>'Search tool (do not use)'!G26</f>
        <v>Mobility Management Pilot Project</v>
      </c>
      <c r="B29" s="8" t="str">
        <f>IFERROR((IF((VLOOKUP(A29,Database!$A$2:$N$500,2,FALSE)=0),"",(VLOOKUP(A29,Database!$A$2:$N$500,2,FALSE)))),"")</f>
        <v>Finger Lakes Performing Providers System, United Way of Greater Rochester, four clinical / medical sites, transportation vendors, transit agencies</v>
      </c>
      <c r="C29" s="1" t="str">
        <f>IFERROR((IF((VLOOKUP(A29,Database!$A$2:$N$500,3,FALSE)=0),"",(VLOOKUP(A29,Database!$A$2:$N$500,3,FALSE)))),"")</f>
        <v>Finger Lakes Performing Provider System project to improve attendance at medical appointments and well-child visits among Medicaid recipients</v>
      </c>
      <c r="D29" s="1" t="str">
        <f>IFERROR((IF((VLOOKUP(A29,Database!$A$2:$N$500,4,FALSE)=0),"",(VLOOKUP(A29,Database!$A$2:$N$500,4,FALSE)))),"")</f>
        <v>Mobility managers embedded in clinical settings work with Medicaid recipients who have not been to their doctor in a year or were recently discharged from a hospital to arrange transportation to appointments and other destinations (e.g. pharmacies, grocery stores, support groups)</v>
      </c>
      <c r="E29" s="1" t="str">
        <f>IFERROR((IF((VLOOKUP(A29,Database!$A$2:$N$500,5,FALSE)=0),"",(VLOOKUP(A29,Database!$A$2:$N$500,5,FALSE)))),"")</f>
        <v>Transportation</v>
      </c>
      <c r="F29" s="1" t="str">
        <f>IFERROR((IF((VLOOKUP(A29,Database!$A$2:$N$500,6,FALSE)=0),"",(VLOOKUP(A29,Database!$A$2:$N$500,6,FALSE)))),"")</f>
        <v>Clinic sites are in Monroe County, Livingston County, Ontario County, Steuben County, Wayne County</v>
      </c>
      <c r="G29" s="2">
        <f>IFERROR((IF((VLOOKUP(A29,Database!$A$2:$N$500,7,FALSE)=0),"",(VLOOKUP(A29,Database!$A$2:$N$500,7,FALSE)))),"")</f>
        <v>2018</v>
      </c>
      <c r="H29" s="1" t="str">
        <f>IFERROR((IF((VLOOKUP(A29,Database!$A$2:$N$500,8,FALSE)=0),"",(VLOOKUP(A29,Database!$A$2:$N$500,8,FALSE)))),"")</f>
        <v>Directly providing services or programs, sharing resources or information</v>
      </c>
      <c r="I29" s="1" t="str">
        <f>IFERROR((IF((VLOOKUP(A29,Database!$A$2:$N$500,9,FALSE)=0),"",(VLOOKUP(A29,Database!$A$2:$N$500,9,FALSE)))),"")</f>
        <v>Have engaged about 200 patients; in second year of pilot project</v>
      </c>
      <c r="J29" s="1" t="str">
        <f>IFERROR((IF((VLOOKUP(A29,Database!$A$2:$N$500,10,FALSE)=0),"",(VLOOKUP(A29,Database!$A$2:$N$500,10,FALSE)))),"")</f>
        <v xml:space="preserve">As needed </v>
      </c>
      <c r="K29" s="1" t="str">
        <f>IFERROR((IF((VLOOKUP(A29,Database!$A$2:$N$500,11,FALSE)=0),"",(VLOOKUP(A29,Database!$A$2:$N$500,11,FALSE)))),"")</f>
        <v>Sites vary</v>
      </c>
      <c r="L29" s="1" t="str">
        <f>IFERROR((IF((VLOOKUP(A29,Database!$A$2:$N$500,12,FALSE)=0),"",(VLOOKUP(A29,Database!$A$2:$N$500,12,FALSE)))),"")</f>
        <v>United Way oversees the project</v>
      </c>
      <c r="M29" s="1" t="str">
        <f>IFERROR((IF((VLOOKUP(A29,Database!$A$2:$N$500,13,FALSE)=0),"",(VLOOKUP(A29,Database!$A$2:$N$500,13,FALSE)))),"")</f>
        <v>Project staff, program managers</v>
      </c>
      <c r="N29" s="1" t="str">
        <f>IFERROR((IF((VLOOKUP(A29,Database!$A$2:$N$500,14,FALSE)=0),"",(VLOOKUP(A29,Database!$A$2:$N$500,14,FALSE)))),"")</f>
        <v/>
      </c>
    </row>
    <row r="30" spans="1:14" ht="243" customHeight="1" x14ac:dyDescent="0.25">
      <c r="A30" s="13" t="str">
        <f>'Search tool (do not use)'!G27</f>
        <v>Niagara County Early Child Care Quality Improvement Project</v>
      </c>
      <c r="B30" s="8" t="str">
        <f>IFERROR((IF((VLOOKUP(A30,Database!$A$2:$N$500,2,FALSE)=0),"",(VLOOKUP(A30,Database!$A$2:$N$500,2,FALSE)))),"")</f>
        <v>Operated by Levesque Institute at Niagara University, which works with child care centers, Head Start, pre-kindergarten programs, Help Me Grow WNY, county Early Intervention offices and service providers</v>
      </c>
      <c r="C30" s="1" t="str">
        <f>IFERROR((IF((VLOOKUP(A30,Database!$A$2:$N$500,3,FALSE)=0),"",(VLOOKUP(A30,Database!$A$2:$N$500,3,FALSE)))),"")</f>
        <v>To elevate quality of care and early education in classrooms throughout Niagara County, with a focus on Pyramid Model training and developmental screenings</v>
      </c>
      <c r="D30" s="1" t="str">
        <f>IFERROR((IF((VLOOKUP(A30,Database!$A$2:$N$500,4,FALSE)=0),"",(VLOOKUP(A30,Database!$A$2:$N$500,4,FALSE)))),"")</f>
        <v xml:space="preserve">Professional development and embedded coaching for child care and pre-K staff; training on Pyramid Model; kindergarten transition preparation and training; working with child care providers to implement ASQ developmental screenings </v>
      </c>
      <c r="E30" s="1" t="str">
        <f>IFERROR((IF((VLOOKUP(A30,Database!$A$2:$N$500,5,FALSE)=0),"",(VLOOKUP(A30,Database!$A$2:$N$500,5,FALSE)))),"")</f>
        <v>Quality child care, universal screenings</v>
      </c>
      <c r="F30" s="1" t="str">
        <f>IFERROR((IF((VLOOKUP(A30,Database!$A$2:$N$500,6,FALSE)=0),"",(VLOOKUP(A30,Database!$A$2:$N$500,6,FALSE)))),"")</f>
        <v>Niagara County</v>
      </c>
      <c r="G30" s="2">
        <f>IFERROR((IF((VLOOKUP(A30,Database!$A$2:$N$500,7,FALSE)=0),"",(VLOOKUP(A30,Database!$A$2:$N$500,7,FALSE)))),"")</f>
        <v>2011</v>
      </c>
      <c r="H30" s="1" t="str">
        <f>IFERROR((IF((VLOOKUP(A30,Database!$A$2:$N$500,8,FALSE)=0),"",(VLOOKUP(A30,Database!$A$2:$N$500,8,FALSE)))),"")</f>
        <v>Directly providing services or programs, technical guidance or expertise, sharing resources or information</v>
      </c>
      <c r="I30" s="1" t="str">
        <f>IFERROR((IF((VLOOKUP(A30,Database!$A$2:$N$500,9,FALSE)=0),"",(VLOOKUP(A30,Database!$A$2:$N$500,9,FALSE)))),"")</f>
        <v>Assessed and worked with staff to improve 30 child care centers; led Pyramid Model trainings for dozens of participants; implemented hundreds of screenings and referred children to services or mid-level interventions; developed kindergarten transition summit and Kindercamp program</v>
      </c>
      <c r="J30" s="1" t="str">
        <f>IFERROR((IF((VLOOKUP(A30,Database!$A$2:$N$500,10,FALSE)=0),"",(VLOOKUP(A30,Database!$A$2:$N$500,10,FALSE)))),"")</f>
        <v>Varies meetings across multiple projects</v>
      </c>
      <c r="K30" s="1" t="str">
        <f>IFERROR((IF((VLOOKUP(A30,Database!$A$2:$N$500,11,FALSE)=0),"",(VLOOKUP(A30,Database!$A$2:$N$500,11,FALSE)))),"")</f>
        <v>Varies</v>
      </c>
      <c r="L30" s="1" t="str">
        <f>IFERROR((IF((VLOOKUP(A30,Database!$A$2:$N$500,12,FALSE)=0),"",(VLOOKUP(A30,Database!$A$2:$N$500,12,FALSE)))),"")</f>
        <v>Program operated by Levesque Institute</v>
      </c>
      <c r="M30" s="1" t="str">
        <f>IFERROR((IF((VLOOKUP(A30,Database!$A$2:$N$500,13,FALSE)=0),"",(VLOOKUP(A30,Database!$A$2:$N$500,13,FALSE)))),"")</f>
        <v>Works with directors, frontline staff</v>
      </c>
      <c r="N30" s="1" t="str">
        <f>IFERROR((IF((VLOOKUP(A30,Database!$A$2:$N$500,14,FALSE)=0),"",(VLOOKUP(A30,Database!$A$2:$N$500,14,FALSE)))),"")</f>
        <v/>
      </c>
    </row>
    <row r="31" spans="1:14" ht="243" customHeight="1" x14ac:dyDescent="0.25">
      <c r="A31" s="13" t="str">
        <f>'Search tool (do not use)'!G28</f>
        <v>Nurse-Family Partnership</v>
      </c>
      <c r="B31" s="8" t="str">
        <f>IFERROR((IF((VLOOKUP(A31,Database!$A$2:$N$500,2,FALSE)=0),"",(VLOOKUP(A31,Database!$A$2:$N$500,2,FALSE)))),"")</f>
        <v>Program operated by Catholic Health Home Care; community advisory board includes representatives from United Way of Buffalo and Erie County, Buffalo Prenatal-Perinatal Network, Catholic Charities of Buffalo, Buffalo Public Schools, Kaleida Health, WNY Witness Project</v>
      </c>
      <c r="C31" s="1" t="str">
        <f>IFERROR((IF((VLOOKUP(A31,Database!$A$2:$N$500,3,FALSE)=0),"",(VLOOKUP(A31,Database!$A$2:$N$500,3,FALSE)))),"")</f>
        <v>To help low-income, first-time mothers create a better future for themselves and their baby; to keep children healthy and safe, and improve the lives of moms and babies</v>
      </c>
      <c r="D31" s="1" t="str">
        <f>IFERROR((IF((VLOOKUP(A31,Database!$A$2:$N$500,4,FALSE)=0),"",(VLOOKUP(A31,Database!$A$2:$N$500,4,FALSE)))),"")</f>
        <v xml:space="preserve">Home visitation program connecting first-time mothers with nurses who visit from early pregnancy to child's second birthday; assistance with a healthy pregnancy; provides referrals for health care, child care and other support services; encourages healthy early childhood development; assistance with job / education and home environment </v>
      </c>
      <c r="E31" s="1" t="str">
        <f>IFERROR((IF((VLOOKUP(A31,Database!$A$2:$N$500,5,FALSE)=0),"",(VLOOKUP(A31,Database!$A$2:$N$500,5,FALSE)))),"")</f>
        <v>Universal screenings (if not directly, through referrals)</v>
      </c>
      <c r="F31" s="1" t="str">
        <f>IFERROR((IF((VLOOKUP(A31,Database!$A$2:$N$500,6,FALSE)=0),"",(VLOOKUP(A31,Database!$A$2:$N$500,6,FALSE)))),"")</f>
        <v>Erie County, Niagara County</v>
      </c>
      <c r="G31" s="2">
        <f>IFERROR((IF((VLOOKUP(A31,Database!$A$2:$N$500,7,FALSE)=0),"",(VLOOKUP(A31,Database!$A$2:$N$500,7,FALSE)))),"")</f>
        <v>2019</v>
      </c>
      <c r="H31" s="1" t="str">
        <f>IFERROR((IF((VLOOKUP(A31,Database!$A$2:$N$500,8,FALSE)=0),"",(VLOOKUP(A31,Database!$A$2:$N$500,8,FALSE)))),"")</f>
        <v xml:space="preserve">Primary: direct provision of services. Secondary: sharing resources or information, convening partners involved at board level </v>
      </c>
      <c r="I31" s="1" t="str">
        <f>IFERROR((IF((VLOOKUP(A31,Database!$A$2:$N$500,9,FALSE)=0),"",(VLOOKUP(A31,Database!$A$2:$N$500,9,FALSE)))),"")</f>
        <v>Secured funding to launch in 2019; began taking clients in February; as of April had about two dozen enrollees, with capacity to serve 125 at a time</v>
      </c>
      <c r="J31" s="1" t="str">
        <f>IFERROR((IF((VLOOKUP(A31,Database!$A$2:$N$500,10,FALSE)=0),"",(VLOOKUP(A31,Database!$A$2:$N$500,10,FALSE)))),"")</f>
        <v>Advisory board meets 4-6 times per year</v>
      </c>
      <c r="K31" s="1" t="str">
        <f>IFERROR((IF((VLOOKUP(A31,Database!$A$2:$N$500,11,FALSE)=0),"",(VLOOKUP(A31,Database!$A$2:$N$500,11,FALSE)))),"")</f>
        <v>United Way of Buffalo and Erie County or Catholic Health Systems offices</v>
      </c>
      <c r="L31" s="1" t="str">
        <f>IFERROR((IF((VLOOKUP(A31,Database!$A$2:$N$500,12,FALSE)=0),"",(VLOOKUP(A31,Database!$A$2:$N$500,12,FALSE)))),"")</f>
        <v>Catholic Health Home Care operates; advisory board represents agencies serving people with similar backgrounds and needs</v>
      </c>
      <c r="M31" s="1" t="str">
        <f>IFERROR((IF((VLOOKUP(A31,Database!$A$2:$N$500,13,FALSE)=0),"",(VLOOKUP(A31,Database!$A$2:$N$500,13,FALSE)))),"")</f>
        <v>Advisory board includes executive, program directors / managers</v>
      </c>
      <c r="N31" s="1" t="str">
        <f>IFERROR((IF((VLOOKUP(A31,Database!$A$2:$N$500,14,FALSE)=0),"",(VLOOKUP(A31,Database!$A$2:$N$500,14,FALSE)))),"")</f>
        <v>Organizations represented on advisory committee</v>
      </c>
    </row>
    <row r="32" spans="1:14" ht="243" customHeight="1" x14ac:dyDescent="0.25">
      <c r="A32" s="13" t="str">
        <f>'Search tool (do not use)'!G29</f>
        <v>Orleans County Child Care Coalition</v>
      </c>
      <c r="B32" s="8" t="str">
        <f>IFERROR((IF((VLOOKUP(A32,Database!$A$2:$N$500,2,FALSE)=0),"",(VLOOKUP(A32,Database!$A$2:$N$500,2,FALSE)))),"")</f>
        <v>Child care providers, including centers, family and group family providers</v>
      </c>
      <c r="C32" s="1" t="str">
        <f>IFERROR((IF((VLOOKUP(A32,Database!$A$2:$N$500,3,FALSE)=0),"",(VLOOKUP(A32,Database!$A$2:$N$500,3,FALSE)))),"")</f>
        <v>To collaborate on common challenges, opportunities and professional development needs in child care settings in Orleans County</v>
      </c>
      <c r="D32" s="1" t="str">
        <f>IFERROR((IF((VLOOKUP(A32,Database!$A$2:$N$500,4,FALSE)=0),"",(VLOOKUP(A32,Database!$A$2:$N$500,4,FALSE)))),"")</f>
        <v>Discussion around funding and cost challenges; staff training and professional development</v>
      </c>
      <c r="E32" s="1" t="str">
        <f>IFERROR((IF((VLOOKUP(A32,Database!$A$2:$N$500,5,FALSE)=0),"",(VLOOKUP(A32,Database!$A$2:$N$500,5,FALSE)))),"")</f>
        <v>Quality child care</v>
      </c>
      <c r="F32" s="1" t="str">
        <f>IFERROR((IF((VLOOKUP(A32,Database!$A$2:$N$500,6,FALSE)=0),"",(VLOOKUP(A32,Database!$A$2:$N$500,6,FALSE)))),"")</f>
        <v>Orleans county</v>
      </c>
      <c r="G32" s="2">
        <f>IFERROR((IF((VLOOKUP(A32,Database!$A$2:$N$500,7,FALSE)=0),"",(VLOOKUP(A32,Database!$A$2:$N$500,7,FALSE)))),"")</f>
        <v>2019</v>
      </c>
      <c r="H32" s="1" t="str">
        <f>IFERROR((IF((VLOOKUP(A32,Database!$A$2:$N$500,8,FALSE)=0),"",(VLOOKUP(A32,Database!$A$2:$N$500,8,FALSE)))),"")</f>
        <v>Convening / strategizing, sharing resources or information, professional development or education</v>
      </c>
      <c r="I32" s="1" t="str">
        <f>IFERROR((IF((VLOOKUP(A32,Database!$A$2:$N$500,9,FALSE)=0),"",(VLOOKUP(A32,Database!$A$2:$N$500,9,FALSE)))),"")</f>
        <v xml:space="preserve">Community Action of Orleans &amp; Genesee recently reestablished this coalition </v>
      </c>
      <c r="J32" s="1" t="str">
        <f>IFERROR((IF((VLOOKUP(A32,Database!$A$2:$N$500,10,FALSE)=0),"",(VLOOKUP(A32,Database!$A$2:$N$500,10,FALSE)))),"")</f>
        <v>No set meeting dates yet</v>
      </c>
      <c r="K32" s="1" t="str">
        <f>IFERROR((IF((VLOOKUP(A32,Database!$A$2:$N$500,11,FALSE)=0),"",(VLOOKUP(A32,Database!$A$2:$N$500,11,FALSE)))),"")</f>
        <v>Sites vary</v>
      </c>
      <c r="L32" s="1" t="str">
        <f>IFERROR((IF((VLOOKUP(A32,Database!$A$2:$N$500,12,FALSE)=0),"",(VLOOKUP(A32,Database!$A$2:$N$500,12,FALSE)))),"")</f>
        <v>Community Action of Orleans &amp; Genesee facilitates, but does not lead the group</v>
      </c>
      <c r="M32" s="1" t="str">
        <f>IFERROR((IF((VLOOKUP(A32,Database!$A$2:$N$500,13,FALSE)=0),"",(VLOOKUP(A32,Database!$A$2:$N$500,13,FALSE)))),"")</f>
        <v>Directors or associate directors</v>
      </c>
      <c r="N32" s="1" t="str">
        <f>IFERROR((IF((VLOOKUP(A32,Database!$A$2:$N$500,14,FALSE)=0),"",(VLOOKUP(A32,Database!$A$2:$N$500,14,FALSE)))),"")</f>
        <v/>
      </c>
    </row>
    <row r="33" spans="1:14" ht="243" customHeight="1" x14ac:dyDescent="0.25">
      <c r="A33" s="13" t="str">
        <f>'Search tool (do not use)'!G30</f>
        <v>Read to Succeed Buffalo</v>
      </c>
      <c r="B33" s="8" t="str">
        <f>IFERROR((IF((VLOOKUP(A33,Database!$A$2:$N$500,2,FALSE)=0),"",(VLOOKUP(A33,Database!$A$2:$N$500,2,FALSE)))),"")</f>
        <v>Partners include Head Start programs, licensed home child care providers, Buffalo Public Schools</v>
      </c>
      <c r="C33" s="1" t="str">
        <f>IFERROR((IF((VLOOKUP(A33,Database!$A$2:$N$500,3,FALSE)=0),"",(VLOOKUP(A33,Database!$A$2:$N$500,3,FALSE)))),"")</f>
        <v>To mobilize the community to improve student achievement by creating a community-wide priority on literacy for children from birth to 8; create a comprehensive, high-quality early learning network enabling children to read to learn by the end of 3rd grade</v>
      </c>
      <c r="D33" s="1" t="str">
        <f>IFERROR((IF((VLOOKUP(A33,Database!$A$2:$N$500,4,FALSE)=0),"",(VLOOKUP(A33,Database!$A$2:$N$500,4,FALSE)))),"")</f>
        <v>Provide coaching for licensed home child care providers, Head Start staff, preschool teachers and early elementary school teachers to improve literacy instruction, with a focus on improving outcomes for low-income children; provide volunteer tutoring in reading; support developmental screenings and administration and analysis of student assessments</v>
      </c>
      <c r="E33" s="1" t="str">
        <f>IFERROR((IF((VLOOKUP(A33,Database!$A$2:$N$500,5,FALSE)=0),"",(VLOOKUP(A33,Database!$A$2:$N$500,5,FALSE)))),"")</f>
        <v>Quality child care, universal screenings</v>
      </c>
      <c r="F33" s="1" t="str">
        <f>IFERROR((IF((VLOOKUP(A33,Database!$A$2:$N$500,6,FALSE)=0),"",(VLOOKUP(A33,Database!$A$2:$N$500,6,FALSE)))),"")</f>
        <v>City of Buffalo</v>
      </c>
      <c r="G33" s="2">
        <f>IFERROR((IF((VLOOKUP(A33,Database!$A$2:$N$500,7,FALSE)=0),"",(VLOOKUP(A33,Database!$A$2:$N$500,7,FALSE)))),"")</f>
        <v>2007</v>
      </c>
      <c r="H33" s="1" t="str">
        <f>IFERROR((IF((VLOOKUP(A33,Database!$A$2:$N$500,8,FALSE)=0),"",(VLOOKUP(A33,Database!$A$2:$N$500,8,FALSE)))),"")</f>
        <v>Directly providing services or programs</v>
      </c>
      <c r="I33" s="1" t="str">
        <f>IFERROR((IF((VLOOKUP(A33,Database!$A$2:$N$500,9,FALSE)=0),"",(VLOOKUP(A33,Database!$A$2:$N$500,9,FALSE)))),"")</f>
        <v>Developed coaching model to embed literacy growth in home-based child care and Head Start programs; established literacy partnerships with six Buffalo Public Schools; established local AARP Foundation Experience Corps volunteer program in which seniors are trained to tutor Buffalo children in reading</v>
      </c>
      <c r="J33" s="1" t="str">
        <f>IFERROR((IF((VLOOKUP(A33,Database!$A$2:$N$500,10,FALSE)=0),"",(VLOOKUP(A33,Database!$A$2:$N$500,10,FALSE)))),"")</f>
        <v>Multiple meetings across numerous projects</v>
      </c>
      <c r="K33" s="1" t="str">
        <f>IFERROR((IF((VLOOKUP(A33,Database!$A$2:$N$500,11,FALSE)=0),"",(VLOOKUP(A33,Database!$A$2:$N$500,11,FALSE)))),"")</f>
        <v>Varies</v>
      </c>
      <c r="L33" s="1" t="str">
        <f>IFERROR((IF((VLOOKUP(A33,Database!$A$2:$N$500,12,FALSE)=0),"",(VLOOKUP(A33,Database!$A$2:$N$500,12,FALSE)))),"")</f>
        <v>501(c)3 nonprofit overseen by Board of Directors</v>
      </c>
      <c r="M33" s="1" t="str">
        <f>IFERROR((IF((VLOOKUP(A33,Database!$A$2:$N$500,13,FALSE)=0),"",(VLOOKUP(A33,Database!$A$2:$N$500,13,FALSE)))),"")</f>
        <v>Works with executives, program directors / managers, frontline staff, school leaders</v>
      </c>
      <c r="N33" s="1" t="str">
        <f>IFERROR((IF((VLOOKUP(A33,Database!$A$2:$N$500,14,FALSE)=0),"",(VLOOKUP(A33,Database!$A$2:$N$500,14,FALSE)))),"")</f>
        <v/>
      </c>
    </row>
    <row r="34" spans="1:14" ht="243" customHeight="1" x14ac:dyDescent="0.25">
      <c r="A34" s="13" t="str">
        <f>'Search tool (do not use)'!G31</f>
        <v>ROC the Future</v>
      </c>
      <c r="B34" s="8" t="str">
        <f>IFERROR((IF((VLOOKUP(A34,Database!$A$2:$N$500,2,FALSE)=0),"",(VLOOKUP(A34,Database!$A$2:$N$500,2,FALSE)))),"")</f>
        <v>Leading organizations in Rochester including Rochester City School District, The Children's Institute, universities, community-based organizations, City and County government, business</v>
      </c>
      <c r="C34" s="1" t="str">
        <f>IFERROR((IF((VLOOKUP(A34,Database!$A$2:$N$500,3,FALSE)=0),"",(VLOOKUP(A34,Database!$A$2:$N$500,3,FALSE)))),"")</f>
        <v>Improve outcomes for City of Rochester children, cradle to career</v>
      </c>
      <c r="D34" s="1" t="str">
        <f>IFERROR((IF((VLOOKUP(A34,Database!$A$2:$N$500,4,FALSE)=0),"",(VLOOKUP(A34,Database!$A$2:$N$500,4,FALSE)))),"")</f>
        <v>Kindergarten readiness, third-grade literacy, eighth-grade math, high school graduation, college enrollment and completion. A subgroup is focused on screenings to improve K readiness.</v>
      </c>
      <c r="E34" s="1" t="str">
        <f>IFERROR((IF((VLOOKUP(A34,Database!$A$2:$N$500,5,FALSE)=0),"",(VLOOKUP(A34,Database!$A$2:$N$500,5,FALSE)))),"")</f>
        <v>Universal screenings</v>
      </c>
      <c r="F34" s="1" t="str">
        <f>IFERROR((IF((VLOOKUP(A34,Database!$A$2:$N$500,6,FALSE)=0),"",(VLOOKUP(A34,Database!$A$2:$N$500,6,FALSE)))),"")</f>
        <v>City of Rochester</v>
      </c>
      <c r="G34" s="2">
        <f>IFERROR((IF((VLOOKUP(A34,Database!$A$2:$N$500,7,FALSE)=0),"",(VLOOKUP(A34,Database!$A$2:$N$500,7,FALSE)))),"")</f>
        <v>2011</v>
      </c>
      <c r="H34" s="1" t="str">
        <f>IFERROR((IF((VLOOKUP(A34,Database!$A$2:$N$500,8,FALSE)=0),"",(VLOOKUP(A34,Database!$A$2:$N$500,8,FALSE)))),"")</f>
        <v>Convening / strategizing, sharing resources / information, advocacy, policy work</v>
      </c>
      <c r="I34" s="1" t="str">
        <f>IFERROR((IF((VLOOKUP(A34,Database!$A$2:$N$500,9,FALSE)=0),"",(VLOOKUP(A34,Database!$A$2:$N$500,9,FALSE)))),"")</f>
        <v>Educated broader community on key issues such as preK, screenings, early literacy, promotes to leadership key initiatives such as summer learning, community schools, efforts at 2 City high schools</v>
      </c>
      <c r="J34" s="1" t="str">
        <f>IFERROR((IF((VLOOKUP(A34,Database!$A$2:$N$500,10,FALSE)=0),"",(VLOOKUP(A34,Database!$A$2:$N$500,10,FALSE)))),"")</f>
        <v>Quarterly, subgroups meet more frequently</v>
      </c>
      <c r="K34" s="1" t="str">
        <f>IFERROR((IF((VLOOKUP(A34,Database!$A$2:$N$500,11,FALSE)=0),"",(VLOOKUP(A34,Database!$A$2:$N$500,11,FALSE)))),"")</f>
        <v>Rochester Educational Opportuniy Center</v>
      </c>
      <c r="L34" s="1" t="str">
        <f>IFERROR((IF((VLOOKUP(A34,Database!$A$2:$N$500,12,FALSE)=0),"",(VLOOKUP(A34,Database!$A$2:$N$500,12,FALSE)))),"")</f>
        <v>Children's Agenda is the backbone organization, conveners (large group) has an executive committee</v>
      </c>
      <c r="M34" s="1" t="str">
        <f>IFERROR((IF((VLOOKUP(A34,Database!$A$2:$N$500,13,FALSE)=0),"",(VLOOKUP(A34,Database!$A$2:$N$500,13,FALSE)))),"")</f>
        <v>Organizational leads, senior management</v>
      </c>
      <c r="N34" s="1" t="str">
        <f>IFERROR((IF((VLOOKUP(A34,Database!$A$2:$N$500,14,FALSE)=0),"",(VLOOKUP(A34,Database!$A$2:$N$500,14,FALSE)))),"")</f>
        <v>Other Strive organizations, nationally Children's Institute</v>
      </c>
    </row>
    <row r="35" spans="1:14" ht="243" customHeight="1" x14ac:dyDescent="0.25">
      <c r="A35" s="13" t="str">
        <f>'Search tool (do not use)'!G32</f>
        <v>Training, Resources and Coaching Center (TRACC)</v>
      </c>
      <c r="B35" s="8" t="str">
        <f>IFERROR((IF((VLOOKUP(A35,Database!$A$2:$N$500,2,FALSE)=0),"",(VLOOKUP(A35,Database!$A$2:$N$500,2,FALSE)))),"")</f>
        <v>13 community organizations led by Children's Institute, including Action for a Better Community (Head Start), Greater Rochester After-School Alliance, Ibero-American Action League, Monroe 2-Orleans BOCES, St. John Fisher College, University of Rochester Medical Center</v>
      </c>
      <c r="C35" s="1" t="str">
        <f>IFERROR((IF((VLOOKUP(A35,Database!$A$2:$N$500,3,FALSE)=0),"",(VLOOKUP(A35,Database!$A$2:$N$500,3,FALSE)))),"")</f>
        <v>To equip professionals who work with children across settings with tools and strategies to support whole child health, including social and emotional learning, physical and mental health, and fitness and nutrition</v>
      </c>
      <c r="D35" s="1" t="str">
        <f>IFERROR((IF((VLOOKUP(A35,Database!$A$2:$N$500,4,FALSE)=0),"",(VLOOKUP(A35,Database!$A$2:$N$500,4,FALSE)))),"")</f>
        <v xml:space="preserve">Assess current whole-child health practices at participating schools, early education sits and after-school programs; set goals for improvement; train and coach staff to achieve goals </v>
      </c>
      <c r="E35" s="1" t="str">
        <f>IFERROR((IF((VLOOKUP(A35,Database!$A$2:$N$500,5,FALSE)=0),"",(VLOOKUP(A35,Database!$A$2:$N$500,5,FALSE)))),"")</f>
        <v>Quality child care</v>
      </c>
      <c r="F35" s="1" t="str">
        <f>IFERROR((IF((VLOOKUP(A35,Database!$A$2:$N$500,6,FALSE)=0),"",(VLOOKUP(A35,Database!$A$2:$N$500,6,FALSE)))),"")</f>
        <v>Initially in Monroe County; expected to expand to Genesee County, Livingston County, Ontario County, Orleans County, Seneca County, Wayne County, Wyoming County, Yates County</v>
      </c>
      <c r="G35" s="2">
        <f>IFERROR((IF((VLOOKUP(A35,Database!$A$2:$N$500,7,FALSE)=0),"",(VLOOKUP(A35,Database!$A$2:$N$500,7,FALSE)))),"")</f>
        <v>2018</v>
      </c>
      <c r="H35" s="1" t="str">
        <f>IFERROR((IF((VLOOKUP(A35,Database!$A$2:$N$500,8,FALSE)=0),"",(VLOOKUP(A35,Database!$A$2:$N$500,8,FALSE)))),"")</f>
        <v>Directly providing services or programs; sharing resources or information; professional development or education; technical guidance or expertise</v>
      </c>
      <c r="I35" s="1" t="str">
        <f>IFERROR((IF((VLOOKUP(A35,Database!$A$2:$N$500,9,FALSE)=0),"",(VLOOKUP(A35,Database!$A$2:$N$500,9,FALSE)))),"")</f>
        <v>Began work in 2018 with a small cohort of schools, early education sites and after-school programs</v>
      </c>
      <c r="J35" s="1" t="str">
        <f>IFERROR((IF((VLOOKUP(A35,Database!$A$2:$N$500,10,FALSE)=0),"",(VLOOKUP(A35,Database!$A$2:$N$500,10,FALSE)))),"")</f>
        <v/>
      </c>
      <c r="K35" s="1" t="str">
        <f>IFERROR((IF((VLOOKUP(A35,Database!$A$2:$N$500,11,FALSE)=0),"",(VLOOKUP(A35,Database!$A$2:$N$500,11,FALSE)))),"")</f>
        <v>Children's Institute, Rochester</v>
      </c>
      <c r="L35" s="1" t="str">
        <f>IFERROR((IF((VLOOKUP(A35,Database!$A$2:$N$500,12,FALSE)=0),"",(VLOOKUP(A35,Database!$A$2:$N$500,12,FALSE)))),"")</f>
        <v>Led by Children's Institute, a Rochester-based nonprofit working to strengthen children's social and emotional health</v>
      </c>
      <c r="M35" s="1" t="str">
        <f>IFERROR((IF((VLOOKUP(A35,Database!$A$2:$N$500,13,FALSE)=0),"",(VLOOKUP(A35,Database!$A$2:$N$500,13,FALSE)))),"")</f>
        <v/>
      </c>
      <c r="N35" s="1" t="str">
        <f>IFERROR((IF((VLOOKUP(A35,Database!$A$2:$N$500,14,FALSE)=0),"",(VLOOKUP(A35,Database!$A$2:$N$500,14,FALSE)))),"")</f>
        <v/>
      </c>
    </row>
    <row r="36" spans="1:14" ht="243" customHeight="1" x14ac:dyDescent="0.25">
      <c r="A36" s="13" t="str">
        <f>'Search tool (do not use)'!G33</f>
        <v>Winning Beginnings NY</v>
      </c>
      <c r="B36" s="8" t="str">
        <f>IFERROR((IF((VLOOKUP(A36,Database!$A$2:$N$500,2,FALSE)=0),"",(VLOOKUP(A36,Database!$A$2:$N$500,2,FALSE)))),"")</f>
        <v>Dozens of organizations that work in child care and early education, including state-level organizations, local child care councils and advocacy groups, in addition to individual members</v>
      </c>
      <c r="C36" s="1" t="str">
        <f>IFERROR((IF((VLOOKUP(A36,Database!$A$2:$N$500,3,FALSE)=0),"",(VLOOKUP(A36,Database!$A$2:$N$500,3,FALSE)))),"")</f>
        <v>To inform policymakers and the public about the many benefits of early care and learning for children from the prenatal period through age 8</v>
      </c>
      <c r="D36" s="1" t="str">
        <f>IFERROR((IF((VLOOKUP(A36,Database!$A$2:$N$500,4,FALSE)=0),"",(VLOOKUP(A36,Database!$A$2:$N$500,4,FALSE)))),"")</f>
        <v>Priorities include high-quality afterschool, child care, early intervention, home visiting, and Pre-K. The coalition's 2019 agenda included additional funding to provide low-income parents with access to quality child care, expanding the Child and Dependent Care Tax Credit, helping providers to cover increased costs associated with the minimum wage, further investments in pre-K outside New York City and additional early intervention funding</v>
      </c>
      <c r="E36" s="1" t="str">
        <f>IFERROR((IF((VLOOKUP(A36,Database!$A$2:$N$500,5,FALSE)=0),"",(VLOOKUP(A36,Database!$A$2:$N$500,5,FALSE)))),"")</f>
        <v>Quality child care</v>
      </c>
      <c r="F36" s="1" t="str">
        <f>IFERROR((IF((VLOOKUP(A36,Database!$A$2:$N$500,6,FALSE)=0),"",(VLOOKUP(A36,Database!$A$2:$N$500,6,FALSE)))),"")</f>
        <v>Statewide</v>
      </c>
      <c r="G36" s="2" t="str">
        <f>IFERROR((IF((VLOOKUP(A36,Database!$A$2:$N$500,7,FALSE)=0),"",(VLOOKUP(A36,Database!$A$2:$N$500,7,FALSE)))),"")</f>
        <v>1990s</v>
      </c>
      <c r="H36" s="1" t="str">
        <f>IFERROR((IF((VLOOKUP(A36,Database!$A$2:$N$500,8,FALSE)=0),"",(VLOOKUP(A36,Database!$A$2:$N$500,8,FALSE)))),"")</f>
        <v>Advocacy, convening / strategizing, policy work</v>
      </c>
      <c r="I36" s="1" t="str">
        <f>IFERROR((IF((VLOOKUP(A36,Database!$A$2:$N$500,9,FALSE)=0),"",(VLOOKUP(A36,Database!$A$2:$N$500,9,FALSE)))),"")</f>
        <v>Successfully advocated in 2019 state budget for additional funding for Advantage After School Programs, restoration of funding to early intervention programs and Quality Stars, among other achievements</v>
      </c>
      <c r="J36" s="1" t="str">
        <f>IFERROR((IF((VLOOKUP(A36,Database!$A$2:$N$500,10,FALSE)=0),"",(VLOOKUP(A36,Database!$A$2:$N$500,10,FALSE)))),"")</f>
        <v xml:space="preserve"> Weekly during budget season, biweekly off-season</v>
      </c>
      <c r="K36" s="1" t="str">
        <f>IFERROR((IF((VLOOKUP(A36,Database!$A$2:$N$500,11,FALSE)=0),"",(VLOOKUP(A36,Database!$A$2:$N$500,11,FALSE)))),"")</f>
        <v>By phone except for lobby days or larger in-person meeting during budget season in Albany</v>
      </c>
      <c r="L36" s="1" t="str">
        <f>IFERROR((IF((VLOOKUP(A36,Database!$A$2:$N$500,12,FALSE)=0),"",(VLOOKUP(A36,Database!$A$2:$N$500,12,FALSE)))),"")</f>
        <v>Steering committee includes representatives from WNY Women's Foundation, Child Care Resource Network (Buffalo), Early Care and Learning Council, Jamestown Community College; the group has about eight subject-area subgroups with wider representation</v>
      </c>
      <c r="M36" s="1" t="str">
        <f>IFERROR((IF((VLOOKUP(A36,Database!$A$2:$N$500,13,FALSE)=0),"",(VLOOKUP(A36,Database!$A$2:$N$500,13,FALSE)))),"")</f>
        <v>Organizational leads, directors, analysts</v>
      </c>
      <c r="N36" s="1" t="str">
        <f>IFERROR((IF((VLOOKUP(A36,Database!$A$2:$N$500,14,FALSE)=0),"",(VLOOKUP(A36,Database!$A$2:$N$500,14,FALSE)))),"")</f>
        <v xml:space="preserve">Schuyler Center for Analysis and Advocacy, Empire State Campaign for Child Care, Prevent Child Abuse NY, Advocates for Children, Empire Justice Center, </v>
      </c>
    </row>
    <row r="37" spans="1:14" ht="243" customHeight="1" x14ac:dyDescent="0.25">
      <c r="A37" s="13" t="str">
        <f>'Search tool (do not use)'!G34</f>
        <v>WNY Behavior Collaboration</v>
      </c>
      <c r="B37" s="8" t="str">
        <f>IFERROR((IF((VLOOKUP(A37,Database!$A$2:$N$500,2,FALSE)=0),"",(VLOOKUP(A37,Database!$A$2:$N$500,2,FALSE)))),"")</f>
        <v>Christina Fecio, Education Consultant; Child Care Resource Network; Early Childhood Direction Center; Erie County Early Intervention; Family Help Center; Help Me Grow WNY; United Way of Buffalo and Erie County; various child care and service providers</v>
      </c>
      <c r="C37" s="1" t="str">
        <f>IFERROR((IF((VLOOKUP(A37,Database!$A$2:$N$500,3,FALSE)=0),"",(VLOOKUP(A37,Database!$A$2:$N$500,3,FALSE)))),"")</f>
        <v>To enhance opportunities for children from birth to five to develop and maintain social-emotional and behavior health in early childhood environments</v>
      </c>
      <c r="D37" s="1" t="str">
        <f>IFERROR((IF((VLOOKUP(A37,Database!$A$2:$N$500,4,FALSE)=0),"",(VLOOKUP(A37,Database!$A$2:$N$500,4,FALSE)))),"")</f>
        <v>Reducing expulsions from child care due to behavior challenges; addressing burnout among child care staff; educating child care providers on pyramid model; providing affordable training, professional development and strategies for child care staff to positively manage behaviors</v>
      </c>
      <c r="E37" s="1" t="str">
        <f>IFERROR((IF((VLOOKUP(A37,Database!$A$2:$N$500,5,FALSE)=0),"",(VLOOKUP(A37,Database!$A$2:$N$500,5,FALSE)))),"")</f>
        <v>Quality child care</v>
      </c>
      <c r="F37" s="1" t="str">
        <f>IFERROR((IF((VLOOKUP(A37,Database!$A$2:$N$500,6,FALSE)=0),"",(VLOOKUP(A37,Database!$A$2:$N$500,6,FALSE)))),"")</f>
        <v>Erie County, Niagara County</v>
      </c>
      <c r="G37" s="2">
        <f>IFERROR((IF((VLOOKUP(A37,Database!$A$2:$N$500,7,FALSE)=0),"",(VLOOKUP(A37,Database!$A$2:$N$500,7,FALSE)))),"")</f>
        <v>2015</v>
      </c>
      <c r="H37" s="1" t="str">
        <f>IFERROR((IF((VLOOKUP(A37,Database!$A$2:$N$500,8,FALSE)=0),"",(VLOOKUP(A37,Database!$A$2:$N$500,8,FALSE)))),"")</f>
        <v>Directly providing services or programs to child care providers; technical guidance or expertise; sharing resources or information; convening / strategizing</v>
      </c>
      <c r="I37" s="1" t="str">
        <f>IFERROR((IF((VLOOKUP(A37,Database!$A$2:$N$500,9,FALSE)=0),"",(VLOOKUP(A37,Database!$A$2:$N$500,9,FALSE)))),"")</f>
        <v>Sold out "Building Joyful Classrooms," an affordable full-day training / conference for child care staff in 2018, funded in part by Children's Guild; launched WNYbehaviortoolbox.com, providing resources and strategies to child care providers; providing pop-up, smaller-scale professional development trainings</v>
      </c>
      <c r="J37" s="1" t="str">
        <f>IFERROR((IF((VLOOKUP(A37,Database!$A$2:$N$500,10,FALSE)=0),"",(VLOOKUP(A37,Database!$A$2:$N$500,10,FALSE)))),"")</f>
        <v>Quarterly, with monthly work group / subcommittee meetings</v>
      </c>
      <c r="K37" s="1" t="str">
        <f>IFERROR((IF((VLOOKUP(A37,Database!$A$2:$N$500,11,FALSE)=0),"",(VLOOKUP(A37,Database!$A$2:$N$500,11,FALSE)))),"")</f>
        <v>Child Care Resource Network or Cantalician Center for Learning</v>
      </c>
      <c r="L37" s="1" t="str">
        <f>IFERROR((IF((VLOOKUP(A37,Database!$A$2:$N$500,12,FALSE)=0),"",(VLOOKUP(A37,Database!$A$2:$N$500,12,FALSE)))),"")</f>
        <v xml:space="preserve">Not a formal entity or nonprofit. Organized under the umbrella of United Way of Buffalo and Erie County; Child Care Resource Network served as fiscal agent for 2018 conference. </v>
      </c>
      <c r="M37" s="1" t="str">
        <f>IFERROR((IF((VLOOKUP(A37,Database!$A$2:$N$500,13,FALSE)=0),"",(VLOOKUP(A37,Database!$A$2:$N$500,13,FALSE)))),"")</f>
        <v>Front-line providers / professionals, managers</v>
      </c>
      <c r="N37" s="1" t="str">
        <f>IFERROR((IF((VLOOKUP(A37,Database!$A$2:$N$500,14,FALSE)=0),"",(VLOOKUP(A37,Database!$A$2:$N$500,14,FALSE)))),"")</f>
        <v>Member organizations, child care providers, service providers, Children's Guild Foundation</v>
      </c>
    </row>
    <row r="38" spans="1:14" ht="243" customHeight="1" x14ac:dyDescent="0.25">
      <c r="A38" s="13" t="str">
        <f>'Search tool (do not use)'!G35</f>
        <v>WNY Coalition to Prevent Lead Poisoning</v>
      </c>
      <c r="B38" s="8" t="str">
        <f>IFERROR((IF((VLOOKUP(A38,Database!$A$2:$N$500,2,FALSE)=0),"",(VLOOKUP(A38,Database!$A$2:$N$500,2,FALSE)))),"")</f>
        <v>150 people attended at some point; 30-40 regularly attend; medical community; housing partners; NY Homes &amp; Community Renewal; Sen. Gillibrand staff; Assemblyman Ryan staff</v>
      </c>
      <c r="C38" s="1" t="str">
        <f>IFERROR((IF((VLOOKUP(A38,Database!$A$2:$N$500,3,FALSE)=0),"",(VLOOKUP(A38,Database!$A$2:$N$500,3,FALSE)))),"")</f>
        <v>Prevent lead poisoning</v>
      </c>
      <c r="D38" s="1" t="str">
        <f>IFERROR((IF((VLOOKUP(A38,Database!$A$2:$N$500,4,FALSE)=0),"",(VLOOKUP(A38,Database!$A$2:$N$500,4,FALSE)))),"")</f>
        <v>Provides feedback to the task force, receives quarterly reports from task force</v>
      </c>
      <c r="E38" s="1" t="str">
        <f>IFERROR((IF((VLOOKUP(A38,Database!$A$2:$N$500,5,FALSE)=0),"",(VLOOKUP(A38,Database!$A$2:$N$500,5,FALSE)))),"")</f>
        <v>Universal screenings</v>
      </c>
      <c r="F38" s="1" t="str">
        <f>IFERROR((IF((VLOOKUP(A38,Database!$A$2:$N$500,6,FALSE)=0),"",(VLOOKUP(A38,Database!$A$2:$N$500,6,FALSE)))),"")</f>
        <v>City of Buffalo, Erie County</v>
      </c>
      <c r="G38" s="2">
        <f>IFERROR((IF((VLOOKUP(A38,Database!$A$2:$N$500,7,FALSE)=0),"",(VLOOKUP(A38,Database!$A$2:$N$500,7,FALSE)))),"")</f>
        <v>2014</v>
      </c>
      <c r="H38" s="1" t="str">
        <f>IFERROR((IF((VLOOKUP(A38,Database!$A$2:$N$500,8,FALSE)=0),"",(VLOOKUP(A38,Database!$A$2:$N$500,8,FALSE)))),"")</f>
        <v>Sharing resources / information</v>
      </c>
      <c r="I38" s="1" t="str">
        <f>IFERROR((IF((VLOOKUP(A38,Database!$A$2:$N$500,9,FALSE)=0),"",(VLOOKUP(A38,Database!$A$2:$N$500,9,FALSE)))),"")</f>
        <v>This larger group was responsible for getting Buffalo Lead Action plan and task force formed.</v>
      </c>
      <c r="J38" s="1" t="str">
        <f>IFERROR((IF((VLOOKUP(A38,Database!$A$2:$N$500,10,FALSE)=0),"",(VLOOKUP(A38,Database!$A$2:$N$500,10,FALSE)))),"")</f>
        <v>Doesn't meet regularly, convenes when there is a purpose</v>
      </c>
      <c r="K38" s="1" t="str">
        <f>IFERROR((IF((VLOOKUP(A38,Database!$A$2:$N$500,11,FALSE)=0),"",(VLOOKUP(A38,Database!$A$2:$N$500,11,FALSE)))),"")</f>
        <v>Community Foundation</v>
      </c>
      <c r="L38" s="1" t="str">
        <f>IFERROR((IF((VLOOKUP(A38,Database!$A$2:$N$500,12,FALSE)=0),"",(VLOOKUP(A38,Database!$A$2:$N$500,12,FALSE)))),"")</f>
        <v>Community Foundation is convener</v>
      </c>
      <c r="M38" s="1" t="str">
        <f>IFERROR((IF((VLOOKUP(A38,Database!$A$2:$N$500,13,FALSE)=0),"",(VLOOKUP(A38,Database!$A$2:$N$500,13,FALSE)))),"")</f>
        <v>Staff, experts</v>
      </c>
      <c r="N38" s="1" t="str">
        <f>IFERROR((IF((VLOOKUP(A38,Database!$A$2:$N$500,14,FALSE)=0),"",(VLOOKUP(A38,Database!$A$2:$N$500,14,FALSE)))),"")</f>
        <v>Annie E. Casey Foundation, Convergence Partnership, Buffalo Peri/Prenatal Network, Statewide Lead Poisoning Prevention Network</v>
      </c>
    </row>
    <row r="39" spans="1:14" ht="243" customHeight="1" x14ac:dyDescent="0.25">
      <c r="A39" s="13" t="str">
        <f>'Search tool (do not use)'!G36</f>
        <v>WNY Pyramid Model Group</v>
      </c>
      <c r="B39" s="8" t="str">
        <f>IFERROR((IF((VLOOKUP(A39,Database!$A$2:$N$500,2,FALSE)=0),"",(VLOOKUP(A39,Database!$A$2:$N$500,2,FALSE)))),"")</f>
        <v>Child Care Resource Network, Niagara University, Help Me Grow WNY, ACCORD Corp., Chautauqua Opportunities</v>
      </c>
      <c r="C39" s="1" t="str">
        <f>IFERROR((IF((VLOOKUP(A39,Database!$A$2:$N$500,3,FALSE)=0),"",(VLOOKUP(A39,Database!$A$2:$N$500,3,FALSE)))),"")</f>
        <v>Working to make Western New York a model community for the Pyramid Model, an evidence-based famework for building social and emotional wellbeing in early child care and education programs</v>
      </c>
      <c r="D39" s="1" t="str">
        <f>IFERROR((IF((VLOOKUP(A39,Database!$A$2:$N$500,4,FALSE)=0),"",(VLOOKUP(A39,Database!$A$2:$N$500,4,FALSE)))),"")</f>
        <v xml:space="preserve">Receiving technical assistance to work toward community-wide implementation of the Pyramid Model in early childhood settings; working toward benchmarks for implementation </v>
      </c>
      <c r="E39" s="1" t="str">
        <f>IFERROR((IF((VLOOKUP(A39,Database!$A$2:$N$500,5,FALSE)=0),"",(VLOOKUP(A39,Database!$A$2:$N$500,5,FALSE)))),"")</f>
        <v>Quality child care</v>
      </c>
      <c r="F39" s="1" t="str">
        <f>IFERROR((IF((VLOOKUP(A39,Database!$A$2:$N$500,6,FALSE)=0),"",(VLOOKUP(A39,Database!$A$2:$N$500,6,FALSE)))),"")</f>
        <v>Western New York focus; group members represent Allegany County, Cattaraugus County, Chautauqua County, Erie County, Niagara County, Wyoming County</v>
      </c>
      <c r="G39" s="2">
        <f>IFERROR((IF((VLOOKUP(A39,Database!$A$2:$N$500,7,FALSE)=0),"",(VLOOKUP(A39,Database!$A$2:$N$500,7,FALSE)))),"")</f>
        <v>2019</v>
      </c>
      <c r="H39" s="1" t="str">
        <f>IFERROR((IF((VLOOKUP(A39,Database!$A$2:$N$500,8,FALSE)=0),"",(VLOOKUP(A39,Database!$A$2:$N$500,8,FALSE)))),"")</f>
        <v>Convening / strategizing; sharing resources or information; technical guidance or expertise; capacity building</v>
      </c>
      <c r="I39" s="1" t="str">
        <f>IFERROR((IF((VLOOKUP(A39,Database!$A$2:$N$500,9,FALSE)=0),"",(VLOOKUP(A39,Database!$A$2:$N$500,9,FALSE)))),"")</f>
        <v>Group is in early stages</v>
      </c>
      <c r="J39" s="1" t="str">
        <f>IFERROR((IF((VLOOKUP(A39,Database!$A$2:$N$500,10,FALSE)=0),"",(VLOOKUP(A39,Database!$A$2:$N$500,10,FALSE)))),"")</f>
        <v>Quarterly or monthly</v>
      </c>
      <c r="K39" s="1" t="str">
        <f>IFERROR((IF((VLOOKUP(A39,Database!$A$2:$N$500,11,FALSE)=0),"",(VLOOKUP(A39,Database!$A$2:$N$500,11,FALSE)))),"")</f>
        <v/>
      </c>
      <c r="L39" s="1" t="str">
        <f>IFERROR((IF((VLOOKUP(A39,Database!$A$2:$N$500,12,FALSE)=0),"",(VLOOKUP(A39,Database!$A$2:$N$500,12,FALSE)))),"")</f>
        <v/>
      </c>
      <c r="M39" s="1" t="str">
        <f>IFERROR((IF((VLOOKUP(A39,Database!$A$2:$N$500,13,FALSE)=0),"",(VLOOKUP(A39,Database!$A$2:$N$500,13,FALSE)))),"")</f>
        <v/>
      </c>
      <c r="N39" s="1" t="str">
        <f>IFERROR((IF((VLOOKUP(A39,Database!$A$2:$N$500,14,FALSE)=0),"",(VLOOKUP(A39,Database!$A$2:$N$500,14,FALSE)))),"")</f>
        <v/>
      </c>
    </row>
    <row r="40" spans="1:14" ht="236.25" customHeight="1" x14ac:dyDescent="0.25">
      <c r="A40" s="7" t="str">
        <f>'Search tool (do not use)'!G37</f>
        <v/>
      </c>
      <c r="B40" s="8" t="str">
        <f>IFERROR((IF((VLOOKUP(A40,Database!$A$2:$N$500,2,FALSE)=0),"",(VLOOKUP(A40,Database!$A$2:$N$500,2,FALSE)))),"")</f>
        <v/>
      </c>
      <c r="C40" s="1" t="str">
        <f>IFERROR((IF((VLOOKUP(A40,Database!$A$2:$N$500,3,FALSE)=0),"",(VLOOKUP(A40,Database!$A$2:$N$500,3,FALSE)))),"")</f>
        <v/>
      </c>
      <c r="D40" s="1" t="str">
        <f>IFERROR((IF((VLOOKUP(A40,Database!$A$2:$N$500,4,FALSE)=0),"",(VLOOKUP(A40,Database!$A$2:$N$500,4,FALSE)))),"")</f>
        <v/>
      </c>
      <c r="E40" s="1" t="str">
        <f>IFERROR((IF((VLOOKUP(A40,Database!$A$2:$N$500,5,FALSE)=0),"",(VLOOKUP(A40,Database!$A$2:$N$500,5,FALSE)))),"")</f>
        <v/>
      </c>
      <c r="F40" s="1" t="str">
        <f>IFERROR((IF((VLOOKUP(A40,Database!$A$2:$N$500,6,FALSE)=0),"",(VLOOKUP(A40,Database!$A$2:$N$500,6,FALSE)))),"")</f>
        <v/>
      </c>
      <c r="G40" s="2" t="str">
        <f>IFERROR((IF((VLOOKUP(A40,Database!$A$2:$N$500,7,FALSE)=0),"",(VLOOKUP(A40,Database!$A$2:$N$500,7,FALSE)))),"")</f>
        <v/>
      </c>
      <c r="H40" s="1" t="str">
        <f>IFERROR((IF((VLOOKUP(A40,Database!$A$2:$N$500,8,FALSE)=0),"",(VLOOKUP(A40,Database!$A$2:$N$500,8,FALSE)))),"")</f>
        <v/>
      </c>
      <c r="I40" s="1" t="str">
        <f>IFERROR((IF((VLOOKUP(A40,Database!$A$2:$N$500,9,FALSE)=0),"",(VLOOKUP(A40,Database!$A$2:$N$500,9,FALSE)))),"")</f>
        <v/>
      </c>
      <c r="J40" s="1" t="str">
        <f>IFERROR((IF((VLOOKUP(A40,Database!$A$2:$N$500,10,FALSE)=0),"",(VLOOKUP(A40,Database!$A$2:$N$500,10,FALSE)))),"")</f>
        <v/>
      </c>
      <c r="K40" s="1" t="str">
        <f>IFERROR((IF((VLOOKUP(A40,Database!$A$2:$N$500,11,FALSE)=0),"",(VLOOKUP(A40,Database!$A$2:$N$500,11,FALSE)))),"")</f>
        <v/>
      </c>
      <c r="L40" s="1" t="str">
        <f>IFERROR((IF((VLOOKUP(A40,Database!$A$2:$N$500,12,FALSE)=0),"",(VLOOKUP(A40,Database!$A$2:$N$500,12,FALSE)))),"")</f>
        <v/>
      </c>
      <c r="M40" s="1" t="str">
        <f>IFERROR((IF((VLOOKUP(A40,Database!$A$2:$N$500,13,FALSE)=0),"",(VLOOKUP(A40,Database!$A$2:$N$500,13,FALSE)))),"")</f>
        <v/>
      </c>
      <c r="N40" s="1" t="str">
        <f>IFERROR((IF((VLOOKUP(A40,Database!$A$2:$N$500,14,FALSE)=0),"",(VLOOKUP(A40,Database!$A$2:$N$500,14,FALSE)))),"")</f>
        <v/>
      </c>
    </row>
    <row r="41" spans="1:14" ht="236.25" customHeight="1" x14ac:dyDescent="0.25">
      <c r="A41" s="7" t="str">
        <f>'Search tool (do not use)'!G38</f>
        <v/>
      </c>
      <c r="B41" s="8" t="str">
        <f>IFERROR((IF((VLOOKUP(A41,Database!$A$2:$N$500,2,FALSE)=0),"",(VLOOKUP(A41,Database!$A$2:$N$500,2,FALSE)))),"")</f>
        <v/>
      </c>
      <c r="C41" s="1" t="str">
        <f>IFERROR((IF((VLOOKUP(A41,Database!$A$2:$N$500,3,FALSE)=0),"",(VLOOKUP(A41,Database!$A$2:$N$500,3,FALSE)))),"")</f>
        <v/>
      </c>
      <c r="D41" s="1" t="str">
        <f>IFERROR((IF((VLOOKUP(A41,Database!$A$2:$N$500,4,FALSE)=0),"",(VLOOKUP(A41,Database!$A$2:$N$500,4,FALSE)))),"")</f>
        <v/>
      </c>
      <c r="E41" s="1" t="str">
        <f>IFERROR((IF((VLOOKUP(A41,Database!$A$2:$N$500,5,FALSE)=0),"",(VLOOKUP(A41,Database!$A$2:$N$500,5,FALSE)))),"")</f>
        <v/>
      </c>
      <c r="F41" s="1" t="str">
        <f>IFERROR((IF((VLOOKUP(A41,Database!$A$2:$N$500,6,FALSE)=0),"",(VLOOKUP(A41,Database!$A$2:$N$500,6,FALSE)))),"")</f>
        <v/>
      </c>
      <c r="G41" s="2" t="str">
        <f>IFERROR((IF((VLOOKUP(A41,Database!$A$2:$N$500,7,FALSE)=0),"",(VLOOKUP(A41,Database!$A$2:$N$500,7,FALSE)))),"")</f>
        <v/>
      </c>
      <c r="H41" s="1" t="str">
        <f>IFERROR((IF((VLOOKUP(A41,Database!$A$2:$N$500,8,FALSE)=0),"",(VLOOKUP(A41,Database!$A$2:$N$500,8,FALSE)))),"")</f>
        <v/>
      </c>
      <c r="I41" s="1" t="str">
        <f>IFERROR((IF((VLOOKUP(A41,Database!$A$2:$N$500,9,FALSE)=0),"",(VLOOKUP(A41,Database!$A$2:$N$500,9,FALSE)))),"")</f>
        <v/>
      </c>
      <c r="J41" s="1" t="str">
        <f>IFERROR((IF((VLOOKUP(A41,Database!$A$2:$N$500,10,FALSE)=0),"",(VLOOKUP(A41,Database!$A$2:$N$500,10,FALSE)))),"")</f>
        <v/>
      </c>
      <c r="K41" s="1" t="str">
        <f>IFERROR((IF((VLOOKUP(A41,Database!$A$2:$N$500,11,FALSE)=0),"",(VLOOKUP(A41,Database!$A$2:$N$500,11,FALSE)))),"")</f>
        <v/>
      </c>
      <c r="L41" s="1" t="str">
        <f>IFERROR((IF((VLOOKUP(A41,Database!$A$2:$N$500,12,FALSE)=0),"",(VLOOKUP(A41,Database!$A$2:$N$500,12,FALSE)))),"")</f>
        <v/>
      </c>
      <c r="M41" s="1" t="str">
        <f>IFERROR((IF((VLOOKUP(A41,Database!$A$2:$N$500,13,FALSE)=0),"",(VLOOKUP(A41,Database!$A$2:$N$500,13,FALSE)))),"")</f>
        <v/>
      </c>
      <c r="N41" s="1" t="str">
        <f>IFERROR((IF((VLOOKUP(A41,Database!$A$2:$N$500,14,FALSE)=0),"",(VLOOKUP(A41,Database!$A$2:$N$500,14,FALSE)))),"")</f>
        <v/>
      </c>
    </row>
    <row r="42" spans="1:14" ht="138.75" customHeight="1" x14ac:dyDescent="0.25">
      <c r="A42" s="7" t="str">
        <f>'Search tool (do not use)'!G39</f>
        <v/>
      </c>
      <c r="B42" s="8" t="str">
        <f>IFERROR((IF((VLOOKUP(A42,Database!$A$2:$N$500,2,FALSE)=0),"",(VLOOKUP(A42,Database!$A$2:$N$500,2,FALSE)))),"")</f>
        <v/>
      </c>
      <c r="C42" s="1" t="str">
        <f>IFERROR((IF((VLOOKUP(A42,Database!$A$2:$N$500,3,FALSE)=0),"",(VLOOKUP(A42,Database!$A$2:$N$500,3,FALSE)))),"")</f>
        <v/>
      </c>
      <c r="D42" s="1" t="str">
        <f>IFERROR((IF((VLOOKUP(A42,Database!$A$2:$N$500,4,FALSE)=0),"",(VLOOKUP(A42,Database!$A$2:$N$500,4,FALSE)))),"")</f>
        <v/>
      </c>
      <c r="E42" s="1" t="str">
        <f>IFERROR((IF((VLOOKUP(A42,Database!$A$2:$N$500,5,FALSE)=0),"",(VLOOKUP(A42,Database!$A$2:$N$500,5,FALSE)))),"")</f>
        <v/>
      </c>
      <c r="F42" s="1" t="str">
        <f>IFERROR((IF((VLOOKUP(A42,Database!$A$2:$N$500,6,FALSE)=0),"",(VLOOKUP(A42,Database!$A$2:$N$500,6,FALSE)))),"")</f>
        <v/>
      </c>
      <c r="G42" s="2" t="str">
        <f>IFERROR((IF((VLOOKUP(A42,Database!$A$2:$N$500,7,FALSE)=0),"",(VLOOKUP(A42,Database!$A$2:$N$500,7,FALSE)))),"")</f>
        <v/>
      </c>
      <c r="H42" s="1" t="str">
        <f>IFERROR((IF((VLOOKUP(A42,Database!$A$2:$N$500,8,FALSE)=0),"",(VLOOKUP(A42,Database!$A$2:$N$500,8,FALSE)))),"")</f>
        <v/>
      </c>
      <c r="I42" s="1" t="str">
        <f>IFERROR((IF((VLOOKUP(A42,Database!$A$2:$N$500,9,FALSE)=0),"",(VLOOKUP(A42,Database!$A$2:$N$500,9,FALSE)))),"")</f>
        <v/>
      </c>
      <c r="J42" s="1" t="str">
        <f>IFERROR((IF((VLOOKUP(A42,Database!$A$2:$N$500,10,FALSE)=0),"",(VLOOKUP(A42,Database!$A$2:$N$500,10,FALSE)))),"")</f>
        <v/>
      </c>
      <c r="K42" s="1" t="str">
        <f>IFERROR((IF((VLOOKUP(A42,Database!$A$2:$N$500,11,FALSE)=0),"",(VLOOKUP(A42,Database!$A$2:$N$500,11,FALSE)))),"")</f>
        <v/>
      </c>
      <c r="L42" s="1" t="str">
        <f>IFERROR((IF((VLOOKUP(A42,Database!$A$2:$N$500,12,FALSE)=0),"",(VLOOKUP(A42,Database!$A$2:$N$500,12,FALSE)))),"")</f>
        <v/>
      </c>
      <c r="M42" s="1" t="str">
        <f>IFERROR((IF((VLOOKUP(A42,Database!$A$2:$N$500,13,FALSE)=0),"",(VLOOKUP(A42,Database!$A$2:$N$500,13,FALSE)))),"")</f>
        <v/>
      </c>
      <c r="N42" s="1" t="str">
        <f>IFERROR((IF((VLOOKUP(A42,Database!$A$2:$N$500,14,FALSE)=0),"",(VLOOKUP(A42,Database!$A$2:$N$500,14,FALSE)))),"")</f>
        <v/>
      </c>
    </row>
    <row r="43" spans="1:14" ht="138.75" customHeight="1" x14ac:dyDescent="0.25">
      <c r="A43" s="7" t="str">
        <f>'Search tool (do not use)'!G40</f>
        <v/>
      </c>
      <c r="B43" s="8" t="str">
        <f>IFERROR((IF((VLOOKUP(A43,Database!$A$2:$N$500,2,FALSE)=0),"",(VLOOKUP(A43,Database!$A$2:$N$500,2,FALSE)))),"")</f>
        <v/>
      </c>
      <c r="C43" s="1" t="str">
        <f>IFERROR((IF((VLOOKUP(A43,Database!$A$2:$N$500,3,FALSE)=0),"",(VLOOKUP(A43,Database!$A$2:$N$500,3,FALSE)))),"")</f>
        <v/>
      </c>
      <c r="D43" s="1" t="str">
        <f>IFERROR((IF((VLOOKUP(A43,Database!$A$2:$N$500,4,FALSE)=0),"",(VLOOKUP(A43,Database!$A$2:$N$500,4,FALSE)))),"")</f>
        <v/>
      </c>
      <c r="E43" s="1" t="str">
        <f>IFERROR((IF((VLOOKUP(A43,Database!$A$2:$N$500,5,FALSE)=0),"",(VLOOKUP(A43,Database!$A$2:$N$500,5,FALSE)))),"")</f>
        <v/>
      </c>
      <c r="F43" s="1" t="str">
        <f>IFERROR((IF((VLOOKUP(A43,Database!$A$2:$N$500,6,FALSE)=0),"",(VLOOKUP(A43,Database!$A$2:$N$500,6,FALSE)))),"")</f>
        <v/>
      </c>
      <c r="G43" s="2" t="str">
        <f>IFERROR((IF((VLOOKUP(A43,Database!$A$2:$N$500,7,FALSE)=0),"",(VLOOKUP(A43,Database!$A$2:$N$500,7,FALSE)))),"")</f>
        <v/>
      </c>
      <c r="H43" s="1" t="str">
        <f>IFERROR((IF((VLOOKUP(A43,Database!$A$2:$N$500,8,FALSE)=0),"",(VLOOKUP(A43,Database!$A$2:$N$500,8,FALSE)))),"")</f>
        <v/>
      </c>
      <c r="I43" s="1" t="str">
        <f>IFERROR((IF((VLOOKUP(A43,Database!$A$2:$N$500,9,FALSE)=0),"",(VLOOKUP(A43,Database!$A$2:$N$500,9,FALSE)))),"")</f>
        <v/>
      </c>
      <c r="J43" s="1" t="str">
        <f>IFERROR((IF((VLOOKUP(A43,Database!$A$2:$N$500,10,FALSE)=0),"",(VLOOKUP(A43,Database!$A$2:$N$500,10,FALSE)))),"")</f>
        <v/>
      </c>
      <c r="K43" s="1" t="str">
        <f>IFERROR((IF((VLOOKUP(A43,Database!$A$2:$N$500,11,FALSE)=0),"",(VLOOKUP(A43,Database!$A$2:$N$500,11,FALSE)))),"")</f>
        <v/>
      </c>
      <c r="L43" s="1" t="str">
        <f>IFERROR((IF((VLOOKUP(A43,Database!$A$2:$N$500,12,FALSE)=0),"",(VLOOKUP(A43,Database!$A$2:$N$500,12,FALSE)))),"")</f>
        <v/>
      </c>
      <c r="M43" s="1" t="str">
        <f>IFERROR((IF((VLOOKUP(A43,Database!$A$2:$N$500,13,FALSE)=0),"",(VLOOKUP(A43,Database!$A$2:$N$500,13,FALSE)))),"")</f>
        <v/>
      </c>
      <c r="N43" s="1" t="str">
        <f>IFERROR((IF((VLOOKUP(A43,Database!$A$2:$N$500,14,FALSE)=0),"",(VLOOKUP(A43,Database!$A$2:$N$500,14,FALSE)))),"")</f>
        <v/>
      </c>
    </row>
    <row r="44" spans="1:14" ht="138.75" customHeight="1" x14ac:dyDescent="0.25">
      <c r="A44" s="7" t="str">
        <f>'Search tool (do not use)'!G41</f>
        <v/>
      </c>
      <c r="B44" s="8" t="str">
        <f>IFERROR((IF((VLOOKUP(A44,Database!$A$2:$N$500,2,FALSE)=0),"",(VLOOKUP(A44,Database!$A$2:$N$500,2,FALSE)))),"")</f>
        <v/>
      </c>
      <c r="C44" s="1" t="str">
        <f>IFERROR((IF((VLOOKUP(A44,Database!$A$2:$N$500,3,FALSE)=0),"",(VLOOKUP(A44,Database!$A$2:$N$500,3,FALSE)))),"")</f>
        <v/>
      </c>
      <c r="D44" s="1" t="str">
        <f>IFERROR((IF((VLOOKUP(A44,Database!$A$2:$N$500,4,FALSE)=0),"",(VLOOKUP(A44,Database!$A$2:$N$500,4,FALSE)))),"")</f>
        <v/>
      </c>
      <c r="E44" s="1" t="str">
        <f>IFERROR((IF((VLOOKUP(A44,Database!$A$2:$N$500,5,FALSE)=0),"",(VLOOKUP(A44,Database!$A$2:$N$500,5,FALSE)))),"")</f>
        <v/>
      </c>
      <c r="F44" s="1" t="str">
        <f>IFERROR((IF((VLOOKUP(A44,Database!$A$2:$N$500,6,FALSE)=0),"",(VLOOKUP(A44,Database!$A$2:$N$500,6,FALSE)))),"")</f>
        <v/>
      </c>
      <c r="G44" s="2" t="str">
        <f>IFERROR((IF((VLOOKUP(A44,Database!$A$2:$N$500,7,FALSE)=0),"",(VLOOKUP(A44,Database!$A$2:$N$500,7,FALSE)))),"")</f>
        <v/>
      </c>
      <c r="H44" s="1" t="str">
        <f>IFERROR((IF((VLOOKUP(A44,Database!$A$2:$N$500,8,FALSE)=0),"",(VLOOKUP(A44,Database!$A$2:$N$500,8,FALSE)))),"")</f>
        <v/>
      </c>
      <c r="I44" s="1" t="str">
        <f>IFERROR((IF((VLOOKUP(A44,Database!$A$2:$N$500,9,FALSE)=0),"",(VLOOKUP(A44,Database!$A$2:$N$500,9,FALSE)))),"")</f>
        <v/>
      </c>
      <c r="J44" s="1" t="str">
        <f>IFERROR((IF((VLOOKUP(A44,Database!$A$2:$N$500,10,FALSE)=0),"",(VLOOKUP(A44,Database!$A$2:$N$500,10,FALSE)))),"")</f>
        <v/>
      </c>
      <c r="K44" s="1" t="str">
        <f>IFERROR((IF((VLOOKUP(A44,Database!$A$2:$N$500,11,FALSE)=0),"",(VLOOKUP(A44,Database!$A$2:$N$500,11,FALSE)))),"")</f>
        <v/>
      </c>
      <c r="L44" s="1" t="str">
        <f>IFERROR((IF((VLOOKUP(A44,Database!$A$2:$N$500,12,FALSE)=0),"",(VLOOKUP(A44,Database!$A$2:$N$500,12,FALSE)))),"")</f>
        <v/>
      </c>
      <c r="M44" s="1" t="str">
        <f>IFERROR((IF((VLOOKUP(A44,Database!$A$2:$N$500,13,FALSE)=0),"",(VLOOKUP(A44,Database!$A$2:$N$500,13,FALSE)))),"")</f>
        <v/>
      </c>
      <c r="N44" s="1" t="str">
        <f>IFERROR((IF((VLOOKUP(A44,Database!$A$2:$N$500,14,FALSE)=0),"",(VLOOKUP(A44,Database!$A$2:$N$500,14,FALSE)))),"")</f>
        <v/>
      </c>
    </row>
    <row r="45" spans="1:14" ht="138.75" customHeight="1" x14ac:dyDescent="0.25">
      <c r="A45" s="7" t="str">
        <f>'Search tool (do not use)'!G42</f>
        <v/>
      </c>
      <c r="B45" s="8" t="str">
        <f>IFERROR((IF((VLOOKUP(A45,Database!$A$2:$N$500,2,FALSE)=0),"",(VLOOKUP(A45,Database!$A$2:$N$500,2,FALSE)))),"")</f>
        <v/>
      </c>
      <c r="C45" s="1" t="str">
        <f>IFERROR((IF((VLOOKUP(A45,Database!$A$2:$N$500,3,FALSE)=0),"",(VLOOKUP(A45,Database!$A$2:$N$500,3,FALSE)))),"")</f>
        <v/>
      </c>
      <c r="D45" s="1" t="str">
        <f>IFERROR((IF((VLOOKUP(A45,Database!$A$2:$N$500,4,FALSE)=0),"",(VLOOKUP(A45,Database!$A$2:$N$500,4,FALSE)))),"")</f>
        <v/>
      </c>
      <c r="E45" s="1" t="str">
        <f>IFERROR((IF((VLOOKUP(A45,Database!$A$2:$N$500,5,FALSE)=0),"",(VLOOKUP(A45,Database!$A$2:$N$500,5,FALSE)))),"")</f>
        <v/>
      </c>
      <c r="F45" s="1" t="str">
        <f>IFERROR((IF((VLOOKUP(A45,Database!$A$2:$N$500,6,FALSE)=0),"",(VLOOKUP(A45,Database!$A$2:$N$500,6,FALSE)))),"")</f>
        <v/>
      </c>
      <c r="G45" s="2" t="str">
        <f>IFERROR((IF((VLOOKUP(A45,Database!$A$2:$N$500,7,FALSE)=0),"",(VLOOKUP(A45,Database!$A$2:$N$500,7,FALSE)))),"")</f>
        <v/>
      </c>
      <c r="H45" s="1" t="str">
        <f>IFERROR((IF((VLOOKUP(A45,Database!$A$2:$N$500,8,FALSE)=0),"",(VLOOKUP(A45,Database!$A$2:$N$500,8,FALSE)))),"")</f>
        <v/>
      </c>
      <c r="I45" s="1" t="str">
        <f>IFERROR((IF((VLOOKUP(A45,Database!$A$2:$N$500,9,FALSE)=0),"",(VLOOKUP(A45,Database!$A$2:$N$500,9,FALSE)))),"")</f>
        <v/>
      </c>
      <c r="J45" s="1" t="str">
        <f>IFERROR((IF((VLOOKUP(A45,Database!$A$2:$N$500,10,FALSE)=0),"",(VLOOKUP(A45,Database!$A$2:$N$500,10,FALSE)))),"")</f>
        <v/>
      </c>
      <c r="K45" s="1" t="str">
        <f>IFERROR((IF((VLOOKUP(A45,Database!$A$2:$N$500,11,FALSE)=0),"",(VLOOKUP(A45,Database!$A$2:$N$500,11,FALSE)))),"")</f>
        <v/>
      </c>
      <c r="L45" s="1" t="str">
        <f>IFERROR((IF((VLOOKUP(A45,Database!$A$2:$N$500,12,FALSE)=0),"",(VLOOKUP(A45,Database!$A$2:$N$500,12,FALSE)))),"")</f>
        <v/>
      </c>
      <c r="M45" s="1" t="str">
        <f>IFERROR((IF((VLOOKUP(A45,Database!$A$2:$N$500,13,FALSE)=0),"",(VLOOKUP(A45,Database!$A$2:$N$500,13,FALSE)))),"")</f>
        <v/>
      </c>
      <c r="N45" s="1" t="str">
        <f>IFERROR((IF((VLOOKUP(A45,Database!$A$2:$N$500,14,FALSE)=0),"",(VLOOKUP(A45,Database!$A$2:$N$500,14,FALSE)))),"")</f>
        <v/>
      </c>
    </row>
    <row r="46" spans="1:14" ht="138.75" customHeight="1" x14ac:dyDescent="0.25">
      <c r="A46" s="7" t="str">
        <f>'Search tool (do not use)'!G43</f>
        <v/>
      </c>
      <c r="B46" s="8" t="str">
        <f>IFERROR((IF((VLOOKUP(A46,Database!$A$2:$N$500,2,FALSE)=0),"",(VLOOKUP(A46,Database!$A$2:$N$500,2,FALSE)))),"")</f>
        <v/>
      </c>
      <c r="C46" s="1" t="str">
        <f>IFERROR((IF((VLOOKUP(A46,Database!$A$2:$N$500,3,FALSE)=0),"",(VLOOKUP(A46,Database!$A$2:$N$500,3,FALSE)))),"")</f>
        <v/>
      </c>
      <c r="D46" s="1" t="str">
        <f>IFERROR((IF((VLOOKUP(A46,Database!$A$2:$N$500,4,FALSE)=0),"",(VLOOKUP(A46,Database!$A$2:$N$500,4,FALSE)))),"")</f>
        <v/>
      </c>
      <c r="E46" s="1" t="str">
        <f>IFERROR((IF((VLOOKUP(A46,Database!$A$2:$N$500,5,FALSE)=0),"",(VLOOKUP(A46,Database!$A$2:$N$500,5,FALSE)))),"")</f>
        <v/>
      </c>
      <c r="F46" s="1" t="str">
        <f>IFERROR((IF((VLOOKUP(A46,Database!$A$2:$N$500,6,FALSE)=0),"",(VLOOKUP(A46,Database!$A$2:$N$500,6,FALSE)))),"")</f>
        <v/>
      </c>
      <c r="G46" s="2" t="str">
        <f>IFERROR((IF((VLOOKUP(A46,Database!$A$2:$N$500,7,FALSE)=0),"",(VLOOKUP(A46,Database!$A$2:$N$500,7,FALSE)))),"")</f>
        <v/>
      </c>
      <c r="H46" s="1" t="str">
        <f>IFERROR((IF((VLOOKUP(A46,Database!$A$2:$N$500,8,FALSE)=0),"",(VLOOKUP(A46,Database!$A$2:$N$500,8,FALSE)))),"")</f>
        <v/>
      </c>
      <c r="I46" s="1" t="str">
        <f>IFERROR((IF((VLOOKUP(A46,Database!$A$2:$N$500,9,FALSE)=0),"",(VLOOKUP(A46,Database!$A$2:$N$500,9,FALSE)))),"")</f>
        <v/>
      </c>
      <c r="J46" s="1"/>
      <c r="L46" s="1" t="str">
        <f>IFERROR((IF((VLOOKUP(A46,Database!$A$2:$N$500,12,FALSE)=0),"",(VLOOKUP(A46,Database!$A$2:$N$500,12,FALSE)))),"")</f>
        <v/>
      </c>
      <c r="M46" s="1" t="str">
        <f>IFERROR((IF((VLOOKUP(A46,Database!$A$2:$N$500,13,FALSE)=0),"",(VLOOKUP(A46,Database!$A$2:$N$500,13,FALSE)))),"")</f>
        <v/>
      </c>
      <c r="N46" s="1" t="str">
        <f>IFERROR((IF((VLOOKUP(A46,Database!$A$2:$N$500,14,FALSE)=0),"",(VLOOKUP(A46,Database!$A$2:$N$500,14,FALSE)))),"")</f>
        <v/>
      </c>
    </row>
    <row r="47" spans="1:14" ht="138.75" customHeight="1" x14ac:dyDescent="0.25">
      <c r="A47" s="7" t="str">
        <f>'Search tool (do not use)'!G44</f>
        <v/>
      </c>
      <c r="B47" s="8" t="str">
        <f>IFERROR((IF((VLOOKUP(A47,Database!$A$2:$N$500,2,FALSE)=0),"",(VLOOKUP(A47,Database!$A$2:$N$500,2,FALSE)))),"")</f>
        <v/>
      </c>
      <c r="C47" s="1" t="str">
        <f>IFERROR((IF((VLOOKUP(A47,Database!$A$2:$N$500,3,FALSE)=0),"",(VLOOKUP(A47,Database!$A$2:$N$500,3,FALSE)))),"")</f>
        <v/>
      </c>
      <c r="D47" s="1" t="str">
        <f>IFERROR((IF((VLOOKUP(A47,Database!$A$2:$N$500,4,FALSE)=0),"",(VLOOKUP(A47,Database!$A$2:$N$500,4,FALSE)))),"")</f>
        <v/>
      </c>
      <c r="E47" s="1" t="str">
        <f>IFERROR((IF((VLOOKUP(A47,Database!$A$2:$N$500,5,FALSE)=0),"",(VLOOKUP(A47,Database!$A$2:$N$500,5,FALSE)))),"")</f>
        <v/>
      </c>
      <c r="F47" s="1" t="str">
        <f>IFERROR((IF((VLOOKUP(A47,Database!$A$2:$N$500,6,FALSE)=0),"",(VLOOKUP(A47,Database!$A$2:$N$500,6,FALSE)))),"")</f>
        <v/>
      </c>
      <c r="G47" s="2" t="str">
        <f>IFERROR((IF((VLOOKUP(A47,Database!$A$2:$N$500,7,FALSE)=0),"",(VLOOKUP(A47,Database!$A$2:$N$500,7,FALSE)))),"")</f>
        <v/>
      </c>
      <c r="H47" s="1" t="str">
        <f>IFERROR((IF((VLOOKUP(A47,Database!$A$2:$N$500,8,FALSE)=0),"",(VLOOKUP(A47,Database!$A$2:$N$500,8,FALSE)))),"")</f>
        <v/>
      </c>
      <c r="I47" s="1" t="str">
        <f>IFERROR((IF((VLOOKUP(A47,Database!$A$2:$N$500,9,FALSE)=0),"",(VLOOKUP(A47,Database!$A$2:$N$500,9,FALSE)))),"")</f>
        <v/>
      </c>
      <c r="J47" s="1"/>
      <c r="K47" s="1" t="str">
        <f>IFERROR((IF((VLOOKUP(A47,Database!$A$2:$N$500,11,FALSE)=0),"",(VLOOKUP(A47,Database!$A$2:$N$500,11,FALSE)))),"")</f>
        <v/>
      </c>
      <c r="L47" s="1" t="str">
        <f>IFERROR((IF((VLOOKUP(A47,Database!$A$2:$N$500,12,FALSE)=0),"",(VLOOKUP(A47,Database!$A$2:$N$500,12,FALSE)))),"")</f>
        <v/>
      </c>
      <c r="M47" s="1" t="str">
        <f>IFERROR((IF((VLOOKUP(A47,Database!$A$2:$N$500,13,FALSE)=0),"",(VLOOKUP(A47,Database!$A$2:$N$500,13,FALSE)))),"")</f>
        <v/>
      </c>
      <c r="N47" s="1" t="str">
        <f>IFERROR((IF((VLOOKUP(A47,Database!$A$2:$N$500,14,FALSE)=0),"",(VLOOKUP(A47,Database!$A$2:$N$500,14,FALSE)))),"")</f>
        <v/>
      </c>
    </row>
    <row r="48" spans="1:14" ht="138.75" customHeight="1" x14ac:dyDescent="0.25">
      <c r="A48" s="7" t="str">
        <f>'Search tool (do not use)'!G45</f>
        <v/>
      </c>
      <c r="B48" s="8" t="str">
        <f>IFERROR((IF((VLOOKUP(A48,Database!$A$2:$N$500,2,FALSE)=0),"",(VLOOKUP(A48,Database!$A$2:$N$500,2,FALSE)))),"")</f>
        <v/>
      </c>
      <c r="C48" s="1" t="str">
        <f>IFERROR((IF((VLOOKUP(A48,Database!$A$2:$N$500,3,FALSE)=0),"",(VLOOKUP(A48,Database!$A$2:$N$500,3,FALSE)))),"")</f>
        <v/>
      </c>
      <c r="D48" s="1" t="str">
        <f>IFERROR((IF((VLOOKUP(A48,Database!$A$2:$N$500,4,FALSE)=0),"",(VLOOKUP(A48,Database!$A$2:$N$500,4,FALSE)))),"")</f>
        <v/>
      </c>
      <c r="E48" s="1" t="str">
        <f>IFERROR((IF((VLOOKUP(A48,Database!$A$2:$N$500,5,FALSE)=0),"",(VLOOKUP(A48,Database!$A$2:$N$500,5,FALSE)))),"")</f>
        <v/>
      </c>
      <c r="F48" s="1" t="str">
        <f>IFERROR((IF((VLOOKUP(A48,Database!$A$2:$N$500,6,FALSE)=0),"",(VLOOKUP(A48,Database!$A$2:$N$500,6,FALSE)))),"")</f>
        <v/>
      </c>
      <c r="G48" s="2" t="str">
        <f>IFERROR((IF((VLOOKUP(A48,Database!$A$2:$N$500,7,FALSE)=0),"",(VLOOKUP(A48,Database!$A$2:$N$500,7,FALSE)))),"")</f>
        <v/>
      </c>
      <c r="H48" s="1" t="str">
        <f>IFERROR((IF((VLOOKUP(A48,Database!$A$2:$N$500,8,FALSE)=0),"",(VLOOKUP(A48,Database!$A$2:$N$500,8,FALSE)))),"")</f>
        <v/>
      </c>
      <c r="I48" s="1" t="str">
        <f>IFERROR((IF((VLOOKUP(A48,Database!$A$2:$N$500,9,FALSE)=0),"",(VLOOKUP(A48,Database!$A$2:$N$500,9,FALSE)))),"")</f>
        <v/>
      </c>
      <c r="J48" s="1" t="str">
        <f>IFERROR((IF((VLOOKUP(A48,Database!$A$2:$N$500,10,FALSE)=0),"",(VLOOKUP(A48,Database!$A$2:$N$500,10,FALSE)))),"")</f>
        <v/>
      </c>
      <c r="K48" s="1" t="str">
        <f>IFERROR((IF((VLOOKUP(A48,Database!$A$2:$N$500,11,FALSE)=0),"",(VLOOKUP(A48,Database!$A$2:$N$500,11,FALSE)))),"")</f>
        <v/>
      </c>
      <c r="L48" s="1" t="str">
        <f>IFERROR((IF((VLOOKUP(A48,Database!$A$2:$N$500,12,FALSE)=0),"",(VLOOKUP(A48,Database!$A$2:$N$500,12,FALSE)))),"")</f>
        <v/>
      </c>
      <c r="M48" s="1" t="str">
        <f>IFERROR((IF((VLOOKUP(A48,Database!$A$2:$N$500,13,FALSE)=0),"",(VLOOKUP(A48,Database!$A$2:$N$500,13,FALSE)))),"")</f>
        <v/>
      </c>
      <c r="N48" s="1" t="str">
        <f>IFERROR((IF((VLOOKUP(A48,Database!$A$2:$N$500,14,FALSE)=0),"",(VLOOKUP(A48,Database!$A$2:$N$500,14,FALSE)))),"")</f>
        <v/>
      </c>
    </row>
    <row r="49" spans="1:14" ht="138.75" customHeight="1" x14ac:dyDescent="0.25">
      <c r="A49" s="7" t="str">
        <f>'Search tool (do not use)'!G46</f>
        <v/>
      </c>
      <c r="B49" s="8" t="str">
        <f>IFERROR((IF((VLOOKUP(A49,Database!$A$2:$N$500,2,FALSE)=0),"",(VLOOKUP(A49,Database!$A$2:$N$500,2,FALSE)))),"")</f>
        <v/>
      </c>
      <c r="C49" s="1" t="str">
        <f>IFERROR((IF((VLOOKUP(A49,Database!$A$2:$N$500,3,FALSE)=0),"",(VLOOKUP(A49,Database!$A$2:$N$500,3,FALSE)))),"")</f>
        <v/>
      </c>
      <c r="D49" s="1" t="str">
        <f>IFERROR((IF((VLOOKUP(A49,Database!$A$2:$N$500,4,FALSE)=0),"",(VLOOKUP(A49,Database!$A$2:$N$500,4,FALSE)))),"")</f>
        <v/>
      </c>
      <c r="E49" s="1" t="str">
        <f>IFERROR((IF((VLOOKUP(A49,Database!$A$2:$N$500,5,FALSE)=0),"",(VLOOKUP(A49,Database!$A$2:$N$500,5,FALSE)))),"")</f>
        <v/>
      </c>
      <c r="F49" s="1" t="str">
        <f>IFERROR((IF((VLOOKUP(A49,Database!$A$2:$N$500,6,FALSE)=0),"",(VLOOKUP(A49,Database!$A$2:$N$500,6,FALSE)))),"")</f>
        <v/>
      </c>
      <c r="G49" s="2" t="str">
        <f>IFERROR((IF((VLOOKUP(A49,Database!$A$2:$N$500,7,FALSE)=0),"",(VLOOKUP(A49,Database!$A$2:$N$500,7,FALSE)))),"")</f>
        <v/>
      </c>
      <c r="H49" s="1" t="str">
        <f>IFERROR((IF((VLOOKUP(A49,Database!$A$2:$N$500,8,FALSE)=0),"",(VLOOKUP(A49,Database!$A$2:$N$500,8,FALSE)))),"")</f>
        <v/>
      </c>
      <c r="I49" s="1" t="str">
        <f>IFERROR((IF((VLOOKUP(A49,Database!$A$2:$N$500,9,FALSE)=0),"",(VLOOKUP(A49,Database!$A$2:$N$500,9,FALSE)))),"")</f>
        <v/>
      </c>
      <c r="J49" s="1" t="str">
        <f>IFERROR((IF((VLOOKUP(A49,Database!$A$2:$N$500,10,FALSE)=0),"",(VLOOKUP(A49,Database!$A$2:$N$500,10,FALSE)))),"")</f>
        <v/>
      </c>
      <c r="K49" s="1" t="str">
        <f>IFERROR((IF((VLOOKUP(A49,Database!$A$2:$N$500,11,FALSE)=0),"",(VLOOKUP(A49,Database!$A$2:$N$500,11,FALSE)))),"")</f>
        <v/>
      </c>
      <c r="L49" s="1" t="str">
        <f>IFERROR((IF((VLOOKUP(A49,Database!$A$2:$N$500,12,FALSE)=0),"",(VLOOKUP(A49,Database!$A$2:$N$500,12,FALSE)))),"")</f>
        <v/>
      </c>
      <c r="M49" s="1" t="str">
        <f>IFERROR((IF((VLOOKUP(A49,Database!$A$2:$N$500,13,FALSE)=0),"",(VLOOKUP(A49,Database!$A$2:$N$500,13,FALSE)))),"")</f>
        <v/>
      </c>
      <c r="N49" s="1" t="str">
        <f>IFERROR((IF((VLOOKUP(A49,Database!$A$2:$N$500,14,FALSE)=0),"",(VLOOKUP(A49,Database!$A$2:$N$500,14,FALSE)))),"")</f>
        <v/>
      </c>
    </row>
    <row r="50" spans="1:14" ht="138.75" customHeight="1" x14ac:dyDescent="0.25">
      <c r="A50" s="7" t="str">
        <f>'Search tool (do not use)'!G47</f>
        <v/>
      </c>
      <c r="B50" s="8" t="str">
        <f>IFERROR((IF((VLOOKUP(A50,Database!$A$2:$N$500,2,FALSE)=0),"",(VLOOKUP(A50,Database!$A$2:$N$500,2,FALSE)))),"")</f>
        <v/>
      </c>
      <c r="C50" s="1" t="str">
        <f>IFERROR((IF((VLOOKUP(A50,Database!$A$2:$N$500,3,FALSE)=0),"",(VLOOKUP(A50,Database!$A$2:$N$500,3,FALSE)))),"")</f>
        <v/>
      </c>
      <c r="D50" s="1" t="str">
        <f>IFERROR((IF((VLOOKUP(A50,Database!$A$2:$N$500,4,FALSE)=0),"",(VLOOKUP(A50,Database!$A$2:$N$500,4,FALSE)))),"")</f>
        <v/>
      </c>
      <c r="E50" s="1" t="str">
        <f>IFERROR((IF((VLOOKUP(A50,Database!$A$2:$N$500,5,FALSE)=0),"",(VLOOKUP(A50,Database!$A$2:$N$500,5,FALSE)))),"")</f>
        <v/>
      </c>
      <c r="F50" s="1" t="str">
        <f>IFERROR((IF((VLOOKUP(A50,Database!$A$2:$N$500,6,FALSE)=0),"",(VLOOKUP(A50,Database!$A$2:$N$500,6,FALSE)))),"")</f>
        <v/>
      </c>
      <c r="G50" s="2" t="str">
        <f>IFERROR((IF((VLOOKUP(A50,Database!$A$2:$N$500,7,FALSE)=0),"",(VLOOKUP(A50,Database!$A$2:$N$500,7,FALSE)))),"")</f>
        <v/>
      </c>
      <c r="H50" s="1" t="str">
        <f>IFERROR((IF((VLOOKUP(A50,Database!$A$2:$N$500,8,FALSE)=0),"",(VLOOKUP(A50,Database!$A$2:$N$500,8,FALSE)))),"")</f>
        <v/>
      </c>
      <c r="I50" s="1" t="str">
        <f>IFERROR((IF((VLOOKUP(A50,Database!$A$2:$N$500,9,FALSE)=0),"",(VLOOKUP(A50,Database!$A$2:$N$500,9,FALSE)))),"")</f>
        <v/>
      </c>
      <c r="J50" s="1" t="str">
        <f>IFERROR((IF((VLOOKUP(A50,Database!$A$2:$N$500,10,FALSE)=0),"",(VLOOKUP(A50,Database!$A$2:$N$500,10,FALSE)))),"")</f>
        <v/>
      </c>
      <c r="K50" s="1" t="str">
        <f>IFERROR((IF((VLOOKUP(A50,Database!$A$2:$N$500,11,FALSE)=0),"",(VLOOKUP(A50,Database!$A$2:$N$500,11,FALSE)))),"")</f>
        <v/>
      </c>
      <c r="L50" s="1" t="str">
        <f>IFERROR((IF((VLOOKUP(A50,Database!$A$2:$N$500,12,FALSE)=0),"",(VLOOKUP(A50,Database!$A$2:$N$500,12,FALSE)))),"")</f>
        <v/>
      </c>
      <c r="M50" s="1" t="str">
        <f>IFERROR((IF((VLOOKUP(A50,Database!$A$2:$N$500,13,FALSE)=0),"",(VLOOKUP(A50,Database!$A$2:$N$500,13,FALSE)))),"")</f>
        <v/>
      </c>
      <c r="N50" s="1" t="str">
        <f>IFERROR((IF((VLOOKUP(A50,Database!$A$2:$N$500,14,FALSE)=0),"",(VLOOKUP(A50,Database!$A$2:$N$500,14,FALSE)))),"")</f>
        <v/>
      </c>
    </row>
    <row r="51" spans="1:14" ht="138.75" customHeight="1" x14ac:dyDescent="0.25">
      <c r="A51" s="7" t="str">
        <f>'Search tool (do not use)'!G48</f>
        <v/>
      </c>
      <c r="B51" s="8" t="str">
        <f>IFERROR((IF((VLOOKUP(A51,Database!$A$2:$N$500,2,FALSE)=0),"",(VLOOKUP(A51,Database!$A$2:$N$500,2,FALSE)))),"")</f>
        <v/>
      </c>
      <c r="C51" s="1" t="str">
        <f>IFERROR((IF((VLOOKUP(A51,Database!$A$2:$N$500,3,FALSE)=0),"",(VLOOKUP(A51,Database!$A$2:$N$500,3,FALSE)))),"")</f>
        <v/>
      </c>
      <c r="D51" s="1" t="str">
        <f>IFERROR((IF((VLOOKUP(A51,Database!$A$2:$N$500,4,FALSE)=0),"",(VLOOKUP(A51,Database!$A$2:$N$500,4,FALSE)))),"")</f>
        <v/>
      </c>
      <c r="E51" s="1" t="str">
        <f>IFERROR((IF((VLOOKUP(A51,Database!$A$2:$N$500,5,FALSE)=0),"",(VLOOKUP(A51,Database!$A$2:$N$500,5,FALSE)))),"")</f>
        <v/>
      </c>
      <c r="F51" s="1" t="str">
        <f>IFERROR((IF((VLOOKUP(A51,Database!$A$2:$N$500,6,FALSE)=0),"",(VLOOKUP(A51,Database!$A$2:$N$500,6,FALSE)))),"")</f>
        <v/>
      </c>
      <c r="G51" s="2" t="str">
        <f>IFERROR((IF((VLOOKUP(A51,Database!$A$2:$N$500,7,FALSE)=0),"",(VLOOKUP(A51,Database!$A$2:$N$500,7,FALSE)))),"")</f>
        <v/>
      </c>
      <c r="H51" s="1" t="str">
        <f>IFERROR((IF((VLOOKUP(A51,Database!$A$2:$N$500,8,FALSE)=0),"",(VLOOKUP(A51,Database!$A$2:$N$500,8,FALSE)))),"")</f>
        <v/>
      </c>
      <c r="I51" s="1" t="str">
        <f>IFERROR((IF((VLOOKUP(A51,Database!$A$2:$N$500,9,FALSE)=0),"",(VLOOKUP(A51,Database!$A$2:$N$500,9,FALSE)))),"")</f>
        <v/>
      </c>
      <c r="J51" s="1" t="str">
        <f>IFERROR((IF((VLOOKUP(A51,Database!$A$2:$N$500,10,FALSE)=0),"",(VLOOKUP(A51,Database!$A$2:$N$500,10,FALSE)))),"")</f>
        <v/>
      </c>
      <c r="K51" s="1" t="str">
        <f>IFERROR((IF((VLOOKUP(A51,Database!$A$2:$N$500,11,FALSE)=0),"",(VLOOKUP(A51,Database!$A$2:$N$500,11,FALSE)))),"")</f>
        <v/>
      </c>
      <c r="L51" s="1" t="str">
        <f>IFERROR((IF((VLOOKUP(A51,Database!$A$2:$N$500,12,FALSE)=0),"",(VLOOKUP(A51,Database!$A$2:$N$500,12,FALSE)))),"")</f>
        <v/>
      </c>
      <c r="M51" s="1" t="str">
        <f>IFERROR((IF((VLOOKUP(A51,Database!$A$2:$N$500,13,FALSE)=0),"",(VLOOKUP(A51,Database!$A$2:$N$500,13,FALSE)))),"")</f>
        <v/>
      </c>
      <c r="N51" s="1" t="str">
        <f>IFERROR((IF((VLOOKUP(A51,Database!$A$2:$N$500,14,FALSE)=0),"",(VLOOKUP(A51,Database!$A$2:$N$500,14,FALSE)))),"")</f>
        <v/>
      </c>
    </row>
    <row r="52" spans="1:14" ht="138.75" customHeight="1" x14ac:dyDescent="0.25">
      <c r="A52" s="7" t="str">
        <f>'Search tool (do not use)'!G49</f>
        <v/>
      </c>
      <c r="B52" s="8" t="str">
        <f>IFERROR((IF((VLOOKUP(A52,Database!$A$2:$N$500,2,FALSE)=0),"",(VLOOKUP(A52,Database!$A$2:$N$500,2,FALSE)))),"")</f>
        <v/>
      </c>
      <c r="C52" s="1" t="str">
        <f>IFERROR((IF((VLOOKUP(A52,Database!$A$2:$N$500,3,FALSE)=0),"",(VLOOKUP(A52,Database!$A$2:$N$500,3,FALSE)))),"")</f>
        <v/>
      </c>
      <c r="D52" s="1" t="str">
        <f>IFERROR((IF((VLOOKUP(A52,Database!$A$2:$N$500,4,FALSE)=0),"",(VLOOKUP(A52,Database!$A$2:$N$500,4,FALSE)))),"")</f>
        <v/>
      </c>
      <c r="E52" s="1" t="str">
        <f>IFERROR((IF((VLOOKUP(A52,Database!$A$2:$N$500,5,FALSE)=0),"",(VLOOKUP(A52,Database!$A$2:$N$500,5,FALSE)))),"")</f>
        <v/>
      </c>
      <c r="F52" s="1" t="str">
        <f>IFERROR((IF((VLOOKUP(A52,Database!$A$2:$N$500,6,FALSE)=0),"",(VLOOKUP(A52,Database!$A$2:$N$500,6,FALSE)))),"")</f>
        <v/>
      </c>
      <c r="G52" s="2" t="str">
        <f>IFERROR((IF((VLOOKUP(A52,Database!$A$2:$N$500,7,FALSE)=0),"",(VLOOKUP(A52,Database!$A$2:$N$500,7,FALSE)))),"")</f>
        <v/>
      </c>
      <c r="H52" s="1" t="str">
        <f>IFERROR((IF((VLOOKUP(A52,Database!$A$2:$N$500,8,FALSE)=0),"",(VLOOKUP(A52,Database!$A$2:$N$500,8,FALSE)))),"")</f>
        <v/>
      </c>
      <c r="I52" s="1" t="str">
        <f>IFERROR((IF((VLOOKUP(A52,Database!$A$2:$N$500,9,FALSE)=0),"",(VLOOKUP(A52,Database!$A$2:$N$500,9,FALSE)))),"")</f>
        <v/>
      </c>
      <c r="J52" s="1" t="str">
        <f>IFERROR((IF((VLOOKUP(A52,Database!$A$2:$N$500,10,FALSE)=0),"",(VLOOKUP(A52,Database!$A$2:$N$500,10,FALSE)))),"")</f>
        <v/>
      </c>
      <c r="K52" s="1" t="str">
        <f>IFERROR((IF((VLOOKUP(A52,Database!$A$2:$N$500,11,FALSE)=0),"",(VLOOKUP(A52,Database!$A$2:$N$500,11,FALSE)))),"")</f>
        <v/>
      </c>
      <c r="L52" s="1" t="str">
        <f>IFERROR((IF((VLOOKUP(A52,Database!$A$2:$N$500,12,FALSE)=0),"",(VLOOKUP(A52,Database!$A$2:$N$500,12,FALSE)))),"")</f>
        <v/>
      </c>
      <c r="M52" s="1" t="str">
        <f>IFERROR((IF((VLOOKUP(A52,Database!$A$2:$N$500,13,FALSE)=0),"",(VLOOKUP(A52,Database!$A$2:$N$500,13,FALSE)))),"")</f>
        <v/>
      </c>
      <c r="N52" s="1" t="str">
        <f>IFERROR((IF((VLOOKUP(A52,Database!$A$2:$N$500,14,FALSE)=0),"",(VLOOKUP(A52,Database!$A$2:$N$500,14,FALSE)))),"")</f>
        <v/>
      </c>
    </row>
    <row r="53" spans="1:14" ht="138.75" customHeight="1" x14ac:dyDescent="0.25">
      <c r="A53" s="7" t="str">
        <f>'Search tool (do not use)'!G50</f>
        <v/>
      </c>
      <c r="B53" s="8" t="str">
        <f>IFERROR((IF((VLOOKUP(A53,Database!$A$2:$N$500,2,FALSE)=0),"",(VLOOKUP(A53,Database!$A$2:$N$500,2,FALSE)))),"")</f>
        <v/>
      </c>
      <c r="C53" s="1" t="str">
        <f>IFERROR((IF((VLOOKUP(A53,Database!$A$2:$N$500,3,FALSE)=0),"",(VLOOKUP(A53,Database!$A$2:$N$500,3,FALSE)))),"")</f>
        <v/>
      </c>
      <c r="D53" s="1" t="str">
        <f>IFERROR((IF((VLOOKUP(A53,Database!$A$2:$N$500,4,FALSE)=0),"",(VLOOKUP(A53,Database!$A$2:$N$500,4,FALSE)))),"")</f>
        <v/>
      </c>
      <c r="E53" s="1" t="str">
        <f>IFERROR((IF((VLOOKUP(A53,Database!$A$2:$N$500,5,FALSE)=0),"",(VLOOKUP(A53,Database!$A$2:$N$500,5,FALSE)))),"")</f>
        <v/>
      </c>
      <c r="F53" s="1" t="str">
        <f>IFERROR((IF((VLOOKUP(A53,Database!$A$2:$N$500,6,FALSE)=0),"",(VLOOKUP(A53,Database!$A$2:$N$500,6,FALSE)))),"")</f>
        <v/>
      </c>
      <c r="G53" s="2" t="str">
        <f>IFERROR((IF((VLOOKUP(A53,Database!$A$2:$N$500,7,FALSE)=0),"",(VLOOKUP(A53,Database!$A$2:$N$500,7,FALSE)))),"")</f>
        <v/>
      </c>
      <c r="H53" s="1" t="str">
        <f>IFERROR((IF((VLOOKUP(A53,Database!$A$2:$N$500,8,FALSE)=0),"",(VLOOKUP(A53,Database!$A$2:$N$500,8,FALSE)))),"")</f>
        <v/>
      </c>
      <c r="I53" s="1" t="str">
        <f>IFERROR((IF((VLOOKUP(A53,Database!$A$2:$N$500,9,FALSE)=0),"",(VLOOKUP(A53,Database!$A$2:$N$500,9,FALSE)))),"")</f>
        <v/>
      </c>
      <c r="J53" s="1" t="str">
        <f>IFERROR((IF((VLOOKUP(A53,Database!$A$2:$N$500,10,FALSE)=0),"",(VLOOKUP(A53,Database!$A$2:$N$500,10,FALSE)))),"")</f>
        <v/>
      </c>
      <c r="K53" s="1" t="str">
        <f>IFERROR((IF((VLOOKUP(A53,Database!$A$2:$N$500,11,FALSE)=0),"",(VLOOKUP(A53,Database!$A$2:$N$500,11,FALSE)))),"")</f>
        <v/>
      </c>
      <c r="L53" s="1" t="str">
        <f>IFERROR((IF((VLOOKUP(A53,Database!$A$2:$N$500,12,FALSE)=0),"",(VLOOKUP(A53,Database!$A$2:$N$500,12,FALSE)))),"")</f>
        <v/>
      </c>
      <c r="M53" s="1" t="str">
        <f>IFERROR((IF((VLOOKUP(A53,Database!$A$2:$N$500,13,FALSE)=0),"",(VLOOKUP(A53,Database!$A$2:$N$500,13,FALSE)))),"")</f>
        <v/>
      </c>
      <c r="N53" s="1" t="str">
        <f>IFERROR((IF((VLOOKUP(A53,Database!$A$2:$N$500,14,FALSE)=0),"",(VLOOKUP(A53,Database!$A$2:$N$500,14,FALSE)))),"")</f>
        <v/>
      </c>
    </row>
    <row r="54" spans="1:14" ht="138.75" customHeight="1" x14ac:dyDescent="0.25">
      <c r="A54" s="7" t="str">
        <f>'Search tool (do not use)'!G51</f>
        <v/>
      </c>
      <c r="B54" s="8" t="str">
        <f>IFERROR((IF((VLOOKUP(A54,Database!$A$2:$N$500,2,FALSE)=0),"",(VLOOKUP(A54,Database!$A$2:$N$500,2,FALSE)))),"")</f>
        <v/>
      </c>
      <c r="C54" s="1" t="str">
        <f>IFERROR((IF((VLOOKUP(A54,Database!$A$2:$N$500,3,FALSE)=0),"",(VLOOKUP(A54,Database!$A$2:$N$500,3,FALSE)))),"")</f>
        <v/>
      </c>
      <c r="D54" s="1" t="str">
        <f>IFERROR((IF((VLOOKUP(A54,Database!$A$2:$N$500,4,FALSE)=0),"",(VLOOKUP(A54,Database!$A$2:$N$500,4,FALSE)))),"")</f>
        <v/>
      </c>
      <c r="E54" s="1" t="str">
        <f>IFERROR((IF((VLOOKUP(A54,Database!$A$2:$N$500,5,FALSE)=0),"",(VLOOKUP(A54,Database!$A$2:$N$500,5,FALSE)))),"")</f>
        <v/>
      </c>
      <c r="F54" s="1" t="str">
        <f>IFERROR((IF((VLOOKUP(A54,Database!$A$2:$N$500,6,FALSE)=0),"",(VLOOKUP(A54,Database!$A$2:$N$500,6,FALSE)))),"")</f>
        <v/>
      </c>
      <c r="G54" s="2" t="str">
        <f>IFERROR((IF((VLOOKUP(A54,Database!$A$2:$N$500,7,FALSE)=0),"",(VLOOKUP(A54,Database!$A$2:$N$500,7,FALSE)))),"")</f>
        <v/>
      </c>
      <c r="H54" s="1" t="str">
        <f>IFERROR((IF((VLOOKUP(A54,Database!$A$2:$N$500,8,FALSE)=0),"",(VLOOKUP(A54,Database!$A$2:$N$500,8,FALSE)))),"")</f>
        <v/>
      </c>
      <c r="I54" s="1" t="str">
        <f>IFERROR((IF((VLOOKUP(A54,Database!$A$2:$N$500,9,FALSE)=0),"",(VLOOKUP(A54,Database!$A$2:$N$500,9,FALSE)))),"")</f>
        <v/>
      </c>
      <c r="J54" s="1" t="str">
        <f>IFERROR((IF((VLOOKUP(A54,Database!$A$2:$N$500,10,FALSE)=0),"",(VLOOKUP(A54,Database!$A$2:$N$500,10,FALSE)))),"")</f>
        <v/>
      </c>
      <c r="K54" s="1" t="str">
        <f>IFERROR((IF((VLOOKUP(A54,Database!$A$2:$N$500,11,FALSE)=0),"",(VLOOKUP(A54,Database!$A$2:$N$500,11,FALSE)))),"")</f>
        <v/>
      </c>
      <c r="L54" s="1" t="str">
        <f>IFERROR((IF((VLOOKUP(A54,Database!$A$2:$N$500,12,FALSE)=0),"",(VLOOKUP(A54,Database!$A$2:$N$500,12,FALSE)))),"")</f>
        <v/>
      </c>
      <c r="M54" s="1" t="str">
        <f>IFERROR((IF((VLOOKUP(A54,Database!$A$2:$N$500,13,FALSE)=0),"",(VLOOKUP(A54,Database!$A$2:$N$500,13,FALSE)))),"")</f>
        <v/>
      </c>
      <c r="N54" s="1" t="str">
        <f>IFERROR((IF((VLOOKUP(A54,Database!$A$2:$N$500,14,FALSE)=0),"",(VLOOKUP(A54,Database!$A$2:$N$500,14,FALSE)))),"")</f>
        <v/>
      </c>
    </row>
    <row r="55" spans="1:14" ht="138.75" customHeight="1" x14ac:dyDescent="0.25">
      <c r="A55" s="7" t="str">
        <f>'Search tool (do not use)'!G52</f>
        <v/>
      </c>
      <c r="B55" s="8" t="str">
        <f>IFERROR((IF((VLOOKUP(A55,Database!$A$2:$N$500,2,FALSE)=0),"",(VLOOKUP(A55,Database!$A$2:$N$500,2,FALSE)))),"")</f>
        <v/>
      </c>
      <c r="C55" s="1" t="str">
        <f>IFERROR((IF((VLOOKUP(A55,Database!$A$2:$N$500,3,FALSE)=0),"",(VLOOKUP(A55,Database!$A$2:$N$500,3,FALSE)))),"")</f>
        <v/>
      </c>
      <c r="D55" s="1" t="str">
        <f>IFERROR((IF((VLOOKUP(A55,Database!$A$2:$N$500,4,FALSE)=0),"",(VLOOKUP(A55,Database!$A$2:$N$500,4,FALSE)))),"")</f>
        <v/>
      </c>
      <c r="E55" s="1" t="str">
        <f>IFERROR((IF((VLOOKUP(A55,Database!$A$2:$N$500,5,FALSE)=0),"",(VLOOKUP(A55,Database!$A$2:$N$500,5,FALSE)))),"")</f>
        <v/>
      </c>
      <c r="F55" s="1" t="str">
        <f>IFERROR((IF((VLOOKUP(A55,Database!$A$2:$N$500,6,FALSE)=0),"",(VLOOKUP(A55,Database!$A$2:$N$500,6,FALSE)))),"")</f>
        <v/>
      </c>
      <c r="G55" s="2" t="str">
        <f>IFERROR((IF((VLOOKUP(A55,Database!$A$2:$N$500,7,FALSE)=0),"",(VLOOKUP(A55,Database!$A$2:$N$500,7,FALSE)))),"")</f>
        <v/>
      </c>
      <c r="H55" s="1" t="str">
        <f>IFERROR((IF((VLOOKUP(A55,Database!$A$2:$N$500,8,FALSE)=0),"",(VLOOKUP(A55,Database!$A$2:$N$500,8,FALSE)))),"")</f>
        <v/>
      </c>
      <c r="I55" s="1" t="str">
        <f>IFERROR((IF((VLOOKUP(A55,Database!$A$2:$N$500,9,FALSE)=0),"",(VLOOKUP(A55,Database!$A$2:$N$500,9,FALSE)))),"")</f>
        <v/>
      </c>
      <c r="J55" s="1" t="str">
        <f>IFERROR((IF((VLOOKUP(A55,Database!$A$2:$N$500,10,FALSE)=0),"",(VLOOKUP(A55,Database!$A$2:$N$500,10,FALSE)))),"")</f>
        <v/>
      </c>
      <c r="K55" s="1" t="str">
        <f>IFERROR((IF((VLOOKUP(A55,Database!$A$2:$N$500,11,FALSE)=0),"",(VLOOKUP(A55,Database!$A$2:$N$500,11,FALSE)))),"")</f>
        <v/>
      </c>
      <c r="L55" s="1" t="str">
        <f>IFERROR((IF((VLOOKUP(A55,Database!$A$2:$N$500,12,FALSE)=0),"",(VLOOKUP(A55,Database!$A$2:$N$500,12,FALSE)))),"")</f>
        <v/>
      </c>
      <c r="M55" s="1" t="str">
        <f>IFERROR((IF((VLOOKUP(A55,Database!$A$2:$N$500,13,FALSE)=0),"",(VLOOKUP(A55,Database!$A$2:$N$500,13,FALSE)))),"")</f>
        <v/>
      </c>
      <c r="N55" s="1" t="str">
        <f>IFERROR((IF((VLOOKUP(A55,Database!$A$2:$N$500,14,FALSE)=0),"",(VLOOKUP(A55,Database!$A$2:$N$500,14,FALSE)))),"")</f>
        <v/>
      </c>
    </row>
    <row r="56" spans="1:14" ht="132.75" customHeight="1" x14ac:dyDescent="0.25">
      <c r="A56" s="7"/>
      <c r="B56" s="8"/>
      <c r="J56" s="1"/>
    </row>
    <row r="57" spans="1:14" ht="132.75" customHeight="1" x14ac:dyDescent="0.25">
      <c r="A57" s="7"/>
      <c r="B57" s="8"/>
      <c r="J57" s="1"/>
    </row>
    <row r="58" spans="1:14" ht="132.75" customHeight="1" x14ac:dyDescent="0.25">
      <c r="A58" s="7"/>
      <c r="B58" s="8"/>
      <c r="J58" s="1"/>
    </row>
    <row r="59" spans="1:14" ht="132.75" customHeight="1" x14ac:dyDescent="0.25">
      <c r="A59" s="7"/>
      <c r="B59" s="8"/>
      <c r="J59" s="1"/>
    </row>
    <row r="60" spans="1:14" ht="132.75" customHeight="1" x14ac:dyDescent="0.25">
      <c r="A60" s="7"/>
      <c r="B60" s="8"/>
      <c r="J60" s="1"/>
    </row>
    <row r="61" spans="1:14" ht="132.75" customHeight="1" x14ac:dyDescent="0.25">
      <c r="A61" s="7"/>
      <c r="B61" s="8"/>
      <c r="J61" s="1"/>
    </row>
    <row r="62" spans="1:14" ht="132.75" customHeight="1" x14ac:dyDescent="0.25">
      <c r="A62" s="7"/>
      <c r="B62" s="8"/>
      <c r="J62" s="1"/>
    </row>
    <row r="63" spans="1:14" ht="132.75" customHeight="1" x14ac:dyDescent="0.25">
      <c r="A63" s="7"/>
      <c r="B63" s="8"/>
      <c r="J63" s="1"/>
    </row>
    <row r="64" spans="1:14" ht="132.75" customHeight="1" x14ac:dyDescent="0.25">
      <c r="A64" s="7"/>
      <c r="B64" s="8"/>
      <c r="J64" s="1"/>
    </row>
    <row r="65" spans="1:10" ht="132.75" customHeight="1" x14ac:dyDescent="0.25">
      <c r="A65" s="7"/>
      <c r="B65" s="8"/>
      <c r="J65" s="1"/>
    </row>
    <row r="66" spans="1:10" ht="132.75" customHeight="1" x14ac:dyDescent="0.25">
      <c r="A66" s="7"/>
      <c r="B66" s="8"/>
      <c r="J66" s="1"/>
    </row>
    <row r="67" spans="1:10" ht="132.75" customHeight="1" x14ac:dyDescent="0.25">
      <c r="A67" s="7"/>
      <c r="B67" s="8"/>
      <c r="J67" s="1"/>
    </row>
    <row r="68" spans="1:10" ht="132.75" customHeight="1" x14ac:dyDescent="0.25">
      <c r="A68" s="7"/>
      <c r="B68" s="8"/>
      <c r="J68" s="1"/>
    </row>
    <row r="69" spans="1:10" ht="132.75" customHeight="1" x14ac:dyDescent="0.25">
      <c r="A69" s="7"/>
      <c r="B69" s="8"/>
      <c r="J69" s="1"/>
    </row>
    <row r="70" spans="1:10" ht="132.75" customHeight="1" x14ac:dyDescent="0.25">
      <c r="A70" s="7"/>
      <c r="B70" s="8"/>
      <c r="J70" s="1"/>
    </row>
    <row r="71" spans="1:10" ht="132.75" customHeight="1" x14ac:dyDescent="0.25">
      <c r="A71" s="7"/>
      <c r="B71" s="8"/>
      <c r="J71" s="1"/>
    </row>
    <row r="72" spans="1:10" ht="132.75" customHeight="1" x14ac:dyDescent="0.25">
      <c r="A72" s="7"/>
      <c r="B72" s="8"/>
      <c r="J72" s="1"/>
    </row>
  </sheetData>
  <pageMargins left="0.25" right="0.25" top="0.75" bottom="0.75" header="0.3" footer="0.3"/>
  <pageSetup paperSize="3" scale="62"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lists (do not use)'!$B$1:$B$4</xm:f>
          </x14:formula1>
          <xm:sqref>B1</xm:sqref>
        </x14:dataValidation>
        <x14:dataValidation type="list" allowBlank="1" showInputMessage="1" showErrorMessage="1" xr:uid="{00000000-0002-0000-0000-000001000000}">
          <x14:formula1>
            <xm:f>'Dropdown lists (do not use)'!$A$1:$A$13</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workbookViewId="0">
      <pane xSplit="1" ySplit="1" topLeftCell="B2" activePane="bottomRight" state="frozen"/>
      <selection pane="topRight" activeCell="B1" sqref="B1"/>
      <selection pane="bottomLeft" activeCell="A2" sqref="A2"/>
      <selection pane="bottomRight" activeCell="A37" sqref="A37"/>
    </sheetView>
  </sheetViews>
  <sheetFormatPr defaultColWidth="9.140625" defaultRowHeight="15" x14ac:dyDescent="0.25"/>
  <cols>
    <col min="1" max="1" width="38" style="1" bestFit="1" customWidth="1"/>
    <col min="2" max="2" width="51.85546875" style="1" customWidth="1"/>
    <col min="3" max="3" width="64.7109375" style="1" customWidth="1"/>
    <col min="4" max="4" width="60.7109375" style="1" customWidth="1"/>
    <col min="5" max="6" width="23.85546875" style="1" customWidth="1"/>
    <col min="7" max="7" width="16.140625" style="2" customWidth="1"/>
    <col min="8" max="8" width="29" style="1" bestFit="1" customWidth="1"/>
    <col min="9" max="9" width="61.85546875" style="1" customWidth="1"/>
    <col min="10" max="10" width="22.140625" style="1" customWidth="1"/>
    <col min="11" max="11" width="20.85546875" style="1" customWidth="1"/>
    <col min="12" max="12" width="36.140625" style="1" customWidth="1"/>
    <col min="13" max="13" width="23.85546875" style="1" customWidth="1"/>
    <col min="14" max="14" width="32.7109375" style="1" bestFit="1" customWidth="1"/>
    <col min="15" max="16384" width="9.140625" style="1"/>
  </cols>
  <sheetData>
    <row r="1" spans="1:14" ht="30" x14ac:dyDescent="0.25">
      <c r="A1" s="1" t="s">
        <v>0</v>
      </c>
      <c r="B1" s="1" t="s">
        <v>1</v>
      </c>
      <c r="C1" s="1" t="s">
        <v>2</v>
      </c>
      <c r="D1" s="1" t="s">
        <v>3</v>
      </c>
      <c r="E1" s="1" t="s">
        <v>86</v>
      </c>
      <c r="F1" s="1" t="s">
        <v>5</v>
      </c>
      <c r="G1" s="2" t="s">
        <v>13</v>
      </c>
      <c r="H1" s="1" t="s">
        <v>4</v>
      </c>
      <c r="I1" s="1" t="s">
        <v>6</v>
      </c>
      <c r="J1" s="1" t="s">
        <v>7</v>
      </c>
      <c r="K1" s="1" t="s">
        <v>8</v>
      </c>
      <c r="L1" s="1" t="s">
        <v>9</v>
      </c>
      <c r="M1" s="1" t="s">
        <v>24</v>
      </c>
      <c r="N1" s="1" t="s">
        <v>10</v>
      </c>
    </row>
    <row r="2" spans="1:14" ht="90" x14ac:dyDescent="0.25">
      <c r="A2" s="1" t="s">
        <v>14</v>
      </c>
      <c r="B2" s="1" t="s">
        <v>245</v>
      </c>
      <c r="C2" s="1" t="s">
        <v>246</v>
      </c>
      <c r="D2" s="1" t="s">
        <v>253</v>
      </c>
      <c r="E2" s="1" t="s">
        <v>252</v>
      </c>
      <c r="F2" s="1" t="s">
        <v>46</v>
      </c>
      <c r="G2" s="2">
        <v>2017</v>
      </c>
      <c r="H2" s="1" t="s">
        <v>247</v>
      </c>
      <c r="I2" s="1" t="s">
        <v>250</v>
      </c>
      <c r="J2" s="1" t="s">
        <v>23</v>
      </c>
      <c r="K2" s="1" t="s">
        <v>22</v>
      </c>
      <c r="L2" s="1" t="s">
        <v>248</v>
      </c>
      <c r="M2" s="1" t="s">
        <v>249</v>
      </c>
      <c r="N2" s="1" t="s">
        <v>251</v>
      </c>
    </row>
    <row r="3" spans="1:14" ht="45" x14ac:dyDescent="0.25">
      <c r="A3" s="1" t="s">
        <v>225</v>
      </c>
      <c r="B3" s="1" t="s">
        <v>266</v>
      </c>
      <c r="C3" s="1" t="s">
        <v>353</v>
      </c>
      <c r="D3" s="1" t="s">
        <v>122</v>
      </c>
      <c r="E3" s="1" t="s">
        <v>29</v>
      </c>
      <c r="F3" s="1" t="s">
        <v>44</v>
      </c>
      <c r="G3" s="2">
        <v>2019</v>
      </c>
      <c r="H3" s="1" t="s">
        <v>264</v>
      </c>
      <c r="I3" s="1" t="s">
        <v>226</v>
      </c>
      <c r="J3" s="1" t="s">
        <v>267</v>
      </c>
      <c r="K3" s="1" t="s">
        <v>114</v>
      </c>
      <c r="L3" s="1" t="s">
        <v>114</v>
      </c>
      <c r="M3" s="1" t="s">
        <v>265</v>
      </c>
    </row>
    <row r="4" spans="1:14" ht="75" x14ac:dyDescent="0.25">
      <c r="A4" s="1" t="s">
        <v>178</v>
      </c>
      <c r="B4" s="1" t="s">
        <v>179</v>
      </c>
      <c r="C4" s="1" t="s">
        <v>180</v>
      </c>
      <c r="D4" s="1" t="s">
        <v>287</v>
      </c>
      <c r="E4" s="1" t="s">
        <v>28</v>
      </c>
      <c r="F4" s="1" t="s">
        <v>48</v>
      </c>
      <c r="G4" s="2">
        <v>2017</v>
      </c>
      <c r="H4" s="1" t="s">
        <v>288</v>
      </c>
      <c r="I4" s="1" t="s">
        <v>289</v>
      </c>
      <c r="J4" s="1" t="s">
        <v>23</v>
      </c>
      <c r="K4" s="1" t="s">
        <v>290</v>
      </c>
      <c r="L4" s="1" t="s">
        <v>291</v>
      </c>
      <c r="M4" s="1" t="s">
        <v>292</v>
      </c>
    </row>
    <row r="5" spans="1:14" ht="60" x14ac:dyDescent="0.25">
      <c r="A5" s="1" t="s">
        <v>175</v>
      </c>
      <c r="B5" s="1" t="s">
        <v>176</v>
      </c>
      <c r="C5" s="1" t="s">
        <v>177</v>
      </c>
      <c r="D5" s="1" t="s">
        <v>285</v>
      </c>
      <c r="E5" s="1" t="s">
        <v>28</v>
      </c>
      <c r="F5" s="1" t="s">
        <v>55</v>
      </c>
      <c r="G5" s="2">
        <v>2018</v>
      </c>
      <c r="H5" s="1" t="s">
        <v>284</v>
      </c>
      <c r="I5" s="1" t="s">
        <v>395</v>
      </c>
      <c r="J5" s="1" t="s">
        <v>106</v>
      </c>
      <c r="K5" s="1" t="s">
        <v>286</v>
      </c>
      <c r="L5" s="1" t="s">
        <v>394</v>
      </c>
      <c r="M5" s="1" t="s">
        <v>237</v>
      </c>
    </row>
    <row r="6" spans="1:14" ht="90" x14ac:dyDescent="0.25">
      <c r="A6" s="1" t="s">
        <v>117</v>
      </c>
      <c r="B6" s="1" t="s">
        <v>123</v>
      </c>
      <c r="C6" s="1" t="s">
        <v>119</v>
      </c>
      <c r="D6" s="1" t="s">
        <v>221</v>
      </c>
      <c r="E6" s="1" t="s">
        <v>79</v>
      </c>
      <c r="F6" s="1" t="s">
        <v>47</v>
      </c>
      <c r="G6" s="2">
        <v>2013</v>
      </c>
      <c r="H6" s="1" t="s">
        <v>222</v>
      </c>
      <c r="I6" s="1" t="s">
        <v>229</v>
      </c>
      <c r="J6" s="1" t="s">
        <v>223</v>
      </c>
      <c r="K6" s="1" t="s">
        <v>224</v>
      </c>
      <c r="L6" s="1" t="s">
        <v>227</v>
      </c>
      <c r="M6" s="1" t="s">
        <v>121</v>
      </c>
      <c r="N6" s="1" t="s">
        <v>120</v>
      </c>
    </row>
    <row r="7" spans="1:14" ht="120" x14ac:dyDescent="0.25">
      <c r="A7" s="1" t="s">
        <v>75</v>
      </c>
      <c r="B7" s="1" t="s">
        <v>118</v>
      </c>
      <c r="C7" s="1" t="s">
        <v>77</v>
      </c>
      <c r="D7" s="1" t="s">
        <v>124</v>
      </c>
      <c r="E7" s="1" t="s">
        <v>79</v>
      </c>
      <c r="F7" s="1" t="s">
        <v>47</v>
      </c>
      <c r="G7" s="2" t="s">
        <v>78</v>
      </c>
      <c r="H7" s="1" t="s">
        <v>80</v>
      </c>
      <c r="I7" s="1" t="s">
        <v>228</v>
      </c>
      <c r="J7" s="1" t="s">
        <v>81</v>
      </c>
      <c r="K7" s="1" t="s">
        <v>82</v>
      </c>
      <c r="L7" s="1" t="s">
        <v>83</v>
      </c>
      <c r="M7" s="1" t="s">
        <v>84</v>
      </c>
    </row>
    <row r="8" spans="1:14" ht="75" x14ac:dyDescent="0.25">
      <c r="A8" s="1" t="s">
        <v>65</v>
      </c>
      <c r="B8" s="1" t="s">
        <v>230</v>
      </c>
      <c r="C8" s="1" t="s">
        <v>115</v>
      </c>
      <c r="D8" s="1" t="s">
        <v>66</v>
      </c>
      <c r="E8" s="1" t="s">
        <v>29</v>
      </c>
      <c r="F8" s="1" t="s">
        <v>44</v>
      </c>
      <c r="G8" s="2" t="s">
        <v>72</v>
      </c>
      <c r="H8" s="1" t="s">
        <v>67</v>
      </c>
      <c r="I8" s="1" t="s">
        <v>116</v>
      </c>
      <c r="J8" s="1" t="s">
        <v>70</v>
      </c>
      <c r="K8" s="1" t="s">
        <v>68</v>
      </c>
      <c r="L8" s="1" t="s">
        <v>157</v>
      </c>
      <c r="M8" s="1" t="s">
        <v>69</v>
      </c>
      <c r="N8" s="1" t="s">
        <v>71</v>
      </c>
    </row>
    <row r="9" spans="1:14" ht="120" x14ac:dyDescent="0.25">
      <c r="A9" s="1" t="s">
        <v>348</v>
      </c>
      <c r="B9" s="1" t="s">
        <v>242</v>
      </c>
      <c r="C9" s="1" t="s">
        <v>231</v>
      </c>
      <c r="D9" s="1" t="s">
        <v>126</v>
      </c>
      <c r="E9" s="1" t="s">
        <v>28</v>
      </c>
      <c r="F9" s="1" t="s">
        <v>55</v>
      </c>
      <c r="G9" s="2">
        <v>2016</v>
      </c>
      <c r="H9" s="1" t="s">
        <v>125</v>
      </c>
      <c r="I9" s="1" t="s">
        <v>127</v>
      </c>
      <c r="J9" s="1" t="s">
        <v>129</v>
      </c>
      <c r="K9" s="1" t="s">
        <v>232</v>
      </c>
      <c r="L9" s="1" t="s">
        <v>128</v>
      </c>
      <c r="M9" s="1" t="s">
        <v>233</v>
      </c>
      <c r="N9" s="1" t="s">
        <v>130</v>
      </c>
    </row>
    <row r="10" spans="1:14" ht="75" x14ac:dyDescent="0.25">
      <c r="A10" s="1" t="s">
        <v>11</v>
      </c>
      <c r="B10" s="1" t="s">
        <v>18</v>
      </c>
      <c r="C10" s="1" t="s">
        <v>19</v>
      </c>
      <c r="D10" s="1" t="s">
        <v>20</v>
      </c>
      <c r="E10" s="1" t="s">
        <v>41</v>
      </c>
      <c r="F10" s="1" t="s">
        <v>12</v>
      </c>
      <c r="G10" s="2">
        <v>1987</v>
      </c>
      <c r="H10" s="1" t="s">
        <v>21</v>
      </c>
      <c r="I10" s="1" t="s">
        <v>26</v>
      </c>
      <c r="J10" s="1" t="s">
        <v>23</v>
      </c>
      <c r="K10" s="1" t="s">
        <v>22</v>
      </c>
      <c r="L10" s="1" t="s">
        <v>27</v>
      </c>
      <c r="M10" s="1" t="s">
        <v>91</v>
      </c>
      <c r="N10" s="1" t="s">
        <v>25</v>
      </c>
    </row>
    <row r="11" spans="1:14" ht="90" x14ac:dyDescent="0.25">
      <c r="A11" s="1" t="s">
        <v>112</v>
      </c>
      <c r="B11" s="1" t="s">
        <v>93</v>
      </c>
      <c r="C11" s="1" t="s">
        <v>94</v>
      </c>
      <c r="D11" s="1" t="s">
        <v>234</v>
      </c>
      <c r="E11" s="1" t="s">
        <v>79</v>
      </c>
      <c r="F11" s="1" t="s">
        <v>349</v>
      </c>
      <c r="G11" s="2">
        <v>2019</v>
      </c>
      <c r="H11" s="1" t="s">
        <v>88</v>
      </c>
      <c r="I11" s="1" t="s">
        <v>89</v>
      </c>
      <c r="J11" s="1" t="s">
        <v>268</v>
      </c>
      <c r="K11" s="1" t="s">
        <v>279</v>
      </c>
      <c r="L11" s="1" t="s">
        <v>90</v>
      </c>
      <c r="M11" s="1" t="s">
        <v>91</v>
      </c>
      <c r="N11" s="1" t="s">
        <v>92</v>
      </c>
    </row>
    <row r="12" spans="1:14" ht="105" x14ac:dyDescent="0.25">
      <c r="A12" s="1" t="s">
        <v>17</v>
      </c>
      <c r="B12" s="1" t="s">
        <v>212</v>
      </c>
      <c r="C12" s="1" t="s">
        <v>213</v>
      </c>
      <c r="D12" s="1" t="s">
        <v>214</v>
      </c>
      <c r="E12" s="1" t="s">
        <v>29</v>
      </c>
      <c r="F12" s="1" t="s">
        <v>12</v>
      </c>
      <c r="G12" s="2">
        <v>1994</v>
      </c>
      <c r="H12" s="1" t="s">
        <v>219</v>
      </c>
      <c r="I12" s="1" t="s">
        <v>216</v>
      </c>
      <c r="J12" s="1" t="s">
        <v>217</v>
      </c>
      <c r="K12" s="1" t="s">
        <v>22</v>
      </c>
      <c r="L12" s="1" t="s">
        <v>215</v>
      </c>
      <c r="M12" s="1" t="s">
        <v>220</v>
      </c>
      <c r="N12" s="1" t="s">
        <v>218</v>
      </c>
    </row>
    <row r="13" spans="1:14" ht="120" x14ac:dyDescent="0.25">
      <c r="A13" s="1" t="s">
        <v>354</v>
      </c>
      <c r="B13" s="1" t="s">
        <v>355</v>
      </c>
      <c r="C13" s="1" t="s">
        <v>356</v>
      </c>
      <c r="D13" s="1" t="s">
        <v>357</v>
      </c>
      <c r="E13" s="1" t="s">
        <v>29</v>
      </c>
      <c r="F13" s="1" t="s">
        <v>358</v>
      </c>
      <c r="G13" s="2">
        <v>2017</v>
      </c>
      <c r="H13" s="1" t="s">
        <v>367</v>
      </c>
      <c r="I13" s="1" t="s">
        <v>359</v>
      </c>
      <c r="J13" s="1" t="s">
        <v>360</v>
      </c>
      <c r="K13" s="1" t="s">
        <v>360</v>
      </c>
      <c r="L13" s="1" t="s">
        <v>361</v>
      </c>
      <c r="M13" s="1" t="s">
        <v>362</v>
      </c>
      <c r="N13" s="1" t="s">
        <v>363</v>
      </c>
    </row>
    <row r="14" spans="1:14" ht="90" x14ac:dyDescent="0.25">
      <c r="A14" s="1" t="s">
        <v>235</v>
      </c>
      <c r="B14" s="1" t="s">
        <v>158</v>
      </c>
      <c r="C14" s="1" t="s">
        <v>161</v>
      </c>
      <c r="D14" s="1" t="s">
        <v>236</v>
      </c>
      <c r="E14" s="1" t="s">
        <v>159</v>
      </c>
      <c r="F14" s="1" t="s">
        <v>160</v>
      </c>
      <c r="G14" s="2">
        <v>2017</v>
      </c>
      <c r="H14" s="1" t="s">
        <v>162</v>
      </c>
      <c r="I14" s="1" t="s">
        <v>164</v>
      </c>
      <c r="J14" s="1" t="s">
        <v>163</v>
      </c>
      <c r="K14" s="1" t="s">
        <v>165</v>
      </c>
      <c r="L14" s="1" t="s">
        <v>166</v>
      </c>
      <c r="M14" s="1" t="s">
        <v>237</v>
      </c>
      <c r="N14" s="1" t="s">
        <v>167</v>
      </c>
    </row>
    <row r="15" spans="1:14" ht="60" x14ac:dyDescent="0.25">
      <c r="A15" s="1" t="s">
        <v>350</v>
      </c>
      <c r="B15" s="1" t="s">
        <v>139</v>
      </c>
      <c r="C15" s="1" t="s">
        <v>144</v>
      </c>
      <c r="D15" s="1" t="s">
        <v>145</v>
      </c>
      <c r="E15" s="1" t="s">
        <v>29</v>
      </c>
      <c r="F15" s="1" t="s">
        <v>55</v>
      </c>
      <c r="G15" s="2">
        <v>2014</v>
      </c>
      <c r="H15" s="1" t="s">
        <v>142</v>
      </c>
      <c r="I15" s="1" t="s">
        <v>147</v>
      </c>
      <c r="J15" s="1" t="s">
        <v>140</v>
      </c>
      <c r="K15" s="1" t="s">
        <v>141</v>
      </c>
      <c r="L15" s="1" t="s">
        <v>143</v>
      </c>
      <c r="M15" s="1" t="s">
        <v>91</v>
      </c>
      <c r="N15" s="1" t="s">
        <v>146</v>
      </c>
    </row>
    <row r="16" spans="1:14" ht="60" x14ac:dyDescent="0.25">
      <c r="A16" s="1" t="s">
        <v>319</v>
      </c>
      <c r="B16" s="1" t="s">
        <v>320</v>
      </c>
      <c r="C16" s="1" t="s">
        <v>321</v>
      </c>
      <c r="D16" s="1" t="s">
        <v>322</v>
      </c>
      <c r="E16" s="1" t="s">
        <v>29</v>
      </c>
      <c r="F16" s="1" t="s">
        <v>51</v>
      </c>
      <c r="G16" s="2" t="s">
        <v>323</v>
      </c>
      <c r="H16" s="1" t="s">
        <v>324</v>
      </c>
      <c r="I16" s="1" t="s">
        <v>325</v>
      </c>
      <c r="J16" s="1" t="s">
        <v>208</v>
      </c>
      <c r="K16" s="1" t="s">
        <v>326</v>
      </c>
      <c r="L16" s="1" t="s">
        <v>331</v>
      </c>
      <c r="M16" s="1" t="s">
        <v>327</v>
      </c>
    </row>
    <row r="17" spans="1:14" ht="75" x14ac:dyDescent="0.25">
      <c r="A17" s="1" t="s">
        <v>244</v>
      </c>
      <c r="B17" s="1" t="s">
        <v>316</v>
      </c>
      <c r="C17" s="1" t="s">
        <v>312</v>
      </c>
      <c r="D17" s="1" t="s">
        <v>313</v>
      </c>
      <c r="E17" s="1" t="s">
        <v>30</v>
      </c>
      <c r="F17" s="1" t="s">
        <v>55</v>
      </c>
      <c r="G17" s="2">
        <v>2015</v>
      </c>
      <c r="H17" s="1" t="s">
        <v>314</v>
      </c>
      <c r="I17" s="1" t="s">
        <v>315</v>
      </c>
      <c r="L17" s="1" t="s">
        <v>311</v>
      </c>
    </row>
    <row r="18" spans="1:14" ht="180" x14ac:dyDescent="0.25">
      <c r="A18" s="1" t="s">
        <v>15</v>
      </c>
      <c r="B18" s="1" t="s">
        <v>131</v>
      </c>
      <c r="C18" s="1" t="s">
        <v>132</v>
      </c>
      <c r="D18" s="1" t="s">
        <v>133</v>
      </c>
      <c r="E18" s="1" t="s">
        <v>28</v>
      </c>
      <c r="F18" s="1" t="s">
        <v>134</v>
      </c>
      <c r="G18" s="2">
        <v>2015</v>
      </c>
      <c r="H18" s="1" t="s">
        <v>135</v>
      </c>
      <c r="I18" s="1" t="s">
        <v>136</v>
      </c>
      <c r="J18" s="1" t="s">
        <v>23</v>
      </c>
      <c r="K18" s="1" t="s">
        <v>22</v>
      </c>
      <c r="L18" s="1" t="s">
        <v>137</v>
      </c>
      <c r="M18" s="1" t="s">
        <v>91</v>
      </c>
      <c r="N18" s="1" t="s">
        <v>138</v>
      </c>
    </row>
    <row r="19" spans="1:14" ht="105" x14ac:dyDescent="0.25">
      <c r="A19" s="1" t="s">
        <v>243</v>
      </c>
      <c r="B19" s="1" t="s">
        <v>293</v>
      </c>
      <c r="C19" s="1" t="s">
        <v>297</v>
      </c>
      <c r="D19" s="1" t="s">
        <v>295</v>
      </c>
      <c r="E19" s="1" t="s">
        <v>29</v>
      </c>
      <c r="F19" s="1" t="s">
        <v>296</v>
      </c>
      <c r="G19" s="2">
        <v>2008</v>
      </c>
      <c r="H19" s="1" t="s">
        <v>298</v>
      </c>
      <c r="I19" s="1" t="s">
        <v>299</v>
      </c>
      <c r="J19" s="1" t="s">
        <v>294</v>
      </c>
      <c r="K19" s="1" t="s">
        <v>308</v>
      </c>
      <c r="L19" s="1" t="s">
        <v>309</v>
      </c>
      <c r="M19" s="1" t="s">
        <v>300</v>
      </c>
    </row>
    <row r="20" spans="1:14" ht="105" x14ac:dyDescent="0.25">
      <c r="A20" s="1" t="s">
        <v>16</v>
      </c>
      <c r="B20" s="1" t="s">
        <v>207</v>
      </c>
      <c r="C20" s="1" t="s">
        <v>205</v>
      </c>
      <c r="D20" s="1" t="s">
        <v>206</v>
      </c>
      <c r="F20" s="1" t="s">
        <v>202</v>
      </c>
      <c r="G20" s="2">
        <v>2014</v>
      </c>
      <c r="H20" s="1" t="s">
        <v>203</v>
      </c>
      <c r="I20" s="1" t="s">
        <v>204</v>
      </c>
      <c r="J20" s="1" t="s">
        <v>208</v>
      </c>
      <c r="K20" s="1" t="s">
        <v>269</v>
      </c>
      <c r="L20" s="1" t="s">
        <v>209</v>
      </c>
      <c r="M20" s="1" t="s">
        <v>210</v>
      </c>
      <c r="N20" s="1" t="s">
        <v>211</v>
      </c>
    </row>
    <row r="21" spans="1:14" ht="90" x14ac:dyDescent="0.25">
      <c r="A21" s="1" t="s">
        <v>380</v>
      </c>
      <c r="B21" s="1" t="s">
        <v>381</v>
      </c>
      <c r="C21" s="1" t="s">
        <v>382</v>
      </c>
      <c r="D21" s="1" t="s">
        <v>383</v>
      </c>
      <c r="E21" s="1" t="s">
        <v>384</v>
      </c>
      <c r="F21" s="1" t="s">
        <v>45</v>
      </c>
      <c r="G21" s="2" t="s">
        <v>366</v>
      </c>
      <c r="H21" s="1" t="s">
        <v>385</v>
      </c>
      <c r="I21" s="1" t="s">
        <v>386</v>
      </c>
      <c r="J21" s="1" t="s">
        <v>387</v>
      </c>
      <c r="K21" s="1" t="s">
        <v>388</v>
      </c>
      <c r="L21" s="1" t="s">
        <v>389</v>
      </c>
      <c r="M21" s="1" t="s">
        <v>390</v>
      </c>
    </row>
    <row r="22" spans="1:14" ht="150" x14ac:dyDescent="0.25">
      <c r="A22" s="1" t="s">
        <v>391</v>
      </c>
      <c r="B22" s="1" t="s">
        <v>345</v>
      </c>
      <c r="C22" s="1" t="s">
        <v>376</v>
      </c>
      <c r="D22" s="1" t="s">
        <v>377</v>
      </c>
      <c r="E22" s="1" t="s">
        <v>378</v>
      </c>
      <c r="F22" s="1" t="s">
        <v>347</v>
      </c>
      <c r="G22" s="2">
        <v>2010</v>
      </c>
      <c r="H22" s="1" t="s">
        <v>344</v>
      </c>
      <c r="I22" s="1" t="s">
        <v>375</v>
      </c>
      <c r="J22" s="1" t="s">
        <v>208</v>
      </c>
      <c r="K22" s="1" t="s">
        <v>269</v>
      </c>
      <c r="L22" s="1" t="s">
        <v>346</v>
      </c>
      <c r="M22" s="1" t="s">
        <v>237</v>
      </c>
      <c r="N22" s="1" t="s">
        <v>379</v>
      </c>
    </row>
    <row r="23" spans="1:14" ht="120" x14ac:dyDescent="0.25">
      <c r="A23" s="1" t="s">
        <v>120</v>
      </c>
      <c r="B23" s="1" t="s">
        <v>101</v>
      </c>
      <c r="C23" s="1" t="s">
        <v>238</v>
      </c>
      <c r="D23" s="1" t="s">
        <v>85</v>
      </c>
      <c r="E23" s="1" t="s">
        <v>28</v>
      </c>
      <c r="F23" s="1" t="s">
        <v>74</v>
      </c>
      <c r="G23" s="2">
        <v>2011</v>
      </c>
      <c r="H23" s="1" t="s">
        <v>73</v>
      </c>
      <c r="I23" s="1" t="s">
        <v>87</v>
      </c>
      <c r="J23" s="1" t="s">
        <v>271</v>
      </c>
      <c r="K23" s="1" t="s">
        <v>106</v>
      </c>
      <c r="L23" s="1" t="s">
        <v>239</v>
      </c>
      <c r="M23" s="1" t="s">
        <v>272</v>
      </c>
      <c r="N23" s="1" t="s">
        <v>273</v>
      </c>
    </row>
    <row r="24" spans="1:14" ht="150" x14ac:dyDescent="0.25">
      <c r="A24" s="1" t="s">
        <v>102</v>
      </c>
      <c r="B24" s="1" t="s">
        <v>104</v>
      </c>
      <c r="C24" s="1" t="s">
        <v>111</v>
      </c>
      <c r="D24" s="1" t="s">
        <v>108</v>
      </c>
      <c r="E24" s="1" t="s">
        <v>79</v>
      </c>
      <c r="F24" s="1" t="s">
        <v>105</v>
      </c>
      <c r="G24" s="2" t="s">
        <v>106</v>
      </c>
      <c r="H24" s="1" t="s">
        <v>107</v>
      </c>
      <c r="I24" s="1" t="s">
        <v>109</v>
      </c>
      <c r="J24" s="1" t="s">
        <v>23</v>
      </c>
      <c r="K24" s="1" t="s">
        <v>110</v>
      </c>
      <c r="L24" s="1" t="s">
        <v>240</v>
      </c>
      <c r="M24" s="1" t="s">
        <v>241</v>
      </c>
      <c r="N24" s="1" t="s">
        <v>274</v>
      </c>
    </row>
    <row r="25" spans="1:14" ht="135" x14ac:dyDescent="0.25">
      <c r="A25" s="1" t="s">
        <v>181</v>
      </c>
      <c r="B25" s="1" t="s">
        <v>199</v>
      </c>
      <c r="C25" s="1" t="s">
        <v>187</v>
      </c>
      <c r="D25" s="1" t="s">
        <v>186</v>
      </c>
      <c r="E25" s="1" t="s">
        <v>28</v>
      </c>
      <c r="F25" s="1" t="s">
        <v>185</v>
      </c>
      <c r="G25" s="2">
        <v>2018</v>
      </c>
      <c r="H25" s="1" t="s">
        <v>188</v>
      </c>
      <c r="I25" s="1" t="s">
        <v>200</v>
      </c>
      <c r="J25" s="1" t="s">
        <v>183</v>
      </c>
      <c r="K25" s="1" t="s">
        <v>189</v>
      </c>
      <c r="L25" s="1" t="s">
        <v>184</v>
      </c>
      <c r="M25" s="1" t="s">
        <v>190</v>
      </c>
      <c r="N25" s="1" t="s">
        <v>191</v>
      </c>
    </row>
    <row r="26" spans="1:14" ht="75" x14ac:dyDescent="0.25">
      <c r="A26" s="1" t="s">
        <v>392</v>
      </c>
      <c r="B26" s="1" t="s">
        <v>343</v>
      </c>
      <c r="C26" s="1" t="s">
        <v>342</v>
      </c>
      <c r="D26" s="1" t="s">
        <v>335</v>
      </c>
      <c r="E26" s="1" t="s">
        <v>30</v>
      </c>
      <c r="F26" s="1" t="s">
        <v>336</v>
      </c>
      <c r="G26" s="2">
        <v>2018</v>
      </c>
      <c r="H26" s="1" t="s">
        <v>337</v>
      </c>
      <c r="I26" s="1" t="s">
        <v>338</v>
      </c>
      <c r="J26" s="1" t="s">
        <v>340</v>
      </c>
      <c r="K26" s="1" t="s">
        <v>326</v>
      </c>
      <c r="L26" s="1" t="s">
        <v>339</v>
      </c>
      <c r="M26" s="1" t="s">
        <v>341</v>
      </c>
    </row>
    <row r="27" spans="1:14" ht="75" x14ac:dyDescent="0.25">
      <c r="A27" s="1" t="s">
        <v>168</v>
      </c>
      <c r="B27" s="1" t="s">
        <v>169</v>
      </c>
      <c r="C27" s="1" t="s">
        <v>170</v>
      </c>
      <c r="D27" s="1" t="s">
        <v>171</v>
      </c>
      <c r="E27" s="1" t="s">
        <v>79</v>
      </c>
      <c r="F27" s="1" t="s">
        <v>45</v>
      </c>
      <c r="G27" s="2">
        <v>2011</v>
      </c>
      <c r="H27" s="1" t="s">
        <v>172</v>
      </c>
      <c r="I27" s="1" t="s">
        <v>173</v>
      </c>
      <c r="J27" s="1" t="s">
        <v>275</v>
      </c>
      <c r="K27" s="1" t="s">
        <v>106</v>
      </c>
      <c r="L27" s="1" t="s">
        <v>174</v>
      </c>
      <c r="M27" s="1" t="s">
        <v>276</v>
      </c>
    </row>
    <row r="28" spans="1:14" ht="90" x14ac:dyDescent="0.25">
      <c r="A28" s="1" t="s">
        <v>156</v>
      </c>
      <c r="B28" s="1" t="s">
        <v>155</v>
      </c>
      <c r="C28" s="1" t="s">
        <v>150</v>
      </c>
      <c r="D28" s="1" t="s">
        <v>149</v>
      </c>
      <c r="E28" s="1" t="s">
        <v>334</v>
      </c>
      <c r="F28" s="1" t="s">
        <v>55</v>
      </c>
      <c r="G28" s="2">
        <v>2019</v>
      </c>
      <c r="H28" s="1" t="s">
        <v>148</v>
      </c>
      <c r="I28" s="1" t="s">
        <v>151</v>
      </c>
      <c r="J28" s="1" t="s">
        <v>152</v>
      </c>
      <c r="K28" s="1" t="s">
        <v>270</v>
      </c>
      <c r="L28" s="1" t="s">
        <v>153</v>
      </c>
      <c r="M28" s="1" t="s">
        <v>277</v>
      </c>
      <c r="N28" s="1" t="s">
        <v>154</v>
      </c>
    </row>
    <row r="29" spans="1:14" ht="60" x14ac:dyDescent="0.25">
      <c r="A29" s="1" t="s">
        <v>328</v>
      </c>
      <c r="B29" s="1" t="s">
        <v>320</v>
      </c>
      <c r="C29" s="1" t="s">
        <v>329</v>
      </c>
      <c r="D29" s="1" t="s">
        <v>322</v>
      </c>
      <c r="E29" s="1" t="s">
        <v>29</v>
      </c>
      <c r="F29" s="1" t="s">
        <v>330</v>
      </c>
      <c r="G29" s="2">
        <v>2019</v>
      </c>
      <c r="H29" s="1" t="s">
        <v>324</v>
      </c>
      <c r="I29" s="1" t="s">
        <v>333</v>
      </c>
      <c r="J29" s="1" t="s">
        <v>332</v>
      </c>
      <c r="K29" s="1" t="s">
        <v>326</v>
      </c>
      <c r="L29" s="1" t="s">
        <v>331</v>
      </c>
      <c r="M29" s="1" t="s">
        <v>327</v>
      </c>
    </row>
    <row r="30" spans="1:14" ht="90" x14ac:dyDescent="0.25">
      <c r="A30" s="1" t="s">
        <v>95</v>
      </c>
      <c r="B30" s="1" t="s">
        <v>96</v>
      </c>
      <c r="C30" s="1" t="s">
        <v>103</v>
      </c>
      <c r="D30" s="1" t="s">
        <v>98</v>
      </c>
      <c r="E30" s="1" t="s">
        <v>79</v>
      </c>
      <c r="F30" s="1" t="s">
        <v>48</v>
      </c>
      <c r="G30" s="2">
        <v>2007</v>
      </c>
      <c r="H30" s="1" t="s">
        <v>97</v>
      </c>
      <c r="I30" s="1" t="s">
        <v>100</v>
      </c>
      <c r="J30" s="1" t="s">
        <v>271</v>
      </c>
      <c r="K30" s="1" t="s">
        <v>106</v>
      </c>
      <c r="L30" s="1" t="s">
        <v>99</v>
      </c>
      <c r="M30" s="1" t="s">
        <v>278</v>
      </c>
    </row>
    <row r="31" spans="1:14" ht="60" x14ac:dyDescent="0.25">
      <c r="A31" s="1" t="s">
        <v>254</v>
      </c>
      <c r="B31" s="1" t="s">
        <v>255</v>
      </c>
      <c r="C31" s="1" t="s">
        <v>256</v>
      </c>
      <c r="D31" s="1" t="s">
        <v>257</v>
      </c>
      <c r="E31" s="1" t="s">
        <v>28</v>
      </c>
      <c r="F31" s="1" t="s">
        <v>12</v>
      </c>
      <c r="G31" s="2">
        <v>2011</v>
      </c>
      <c r="H31" s="1" t="s">
        <v>262</v>
      </c>
      <c r="I31" s="1" t="s">
        <v>263</v>
      </c>
      <c r="J31" s="1" t="s">
        <v>258</v>
      </c>
      <c r="K31" s="1" t="s">
        <v>259</v>
      </c>
      <c r="L31" s="1" t="s">
        <v>260</v>
      </c>
      <c r="M31" s="1" t="s">
        <v>249</v>
      </c>
      <c r="N31" s="1" t="s">
        <v>261</v>
      </c>
    </row>
    <row r="32" spans="1:14" ht="135" x14ac:dyDescent="0.25">
      <c r="A32" s="1" t="s">
        <v>301</v>
      </c>
      <c r="B32" s="1" t="s">
        <v>302</v>
      </c>
      <c r="C32" s="1" t="s">
        <v>303</v>
      </c>
      <c r="D32" s="1" t="s">
        <v>304</v>
      </c>
      <c r="E32" s="1" t="s">
        <v>29</v>
      </c>
      <c r="F32" s="1" t="s">
        <v>305</v>
      </c>
      <c r="G32" s="2">
        <v>2018</v>
      </c>
      <c r="H32" s="1" t="s">
        <v>306</v>
      </c>
      <c r="I32" s="1" t="s">
        <v>307</v>
      </c>
      <c r="K32" s="1" t="s">
        <v>22</v>
      </c>
      <c r="L32" s="1" t="s">
        <v>310</v>
      </c>
    </row>
    <row r="33" spans="1:14" ht="120" x14ac:dyDescent="0.25">
      <c r="A33" s="1" t="s">
        <v>363</v>
      </c>
      <c r="B33" s="1" t="s">
        <v>368</v>
      </c>
      <c r="C33" s="1" t="s">
        <v>364</v>
      </c>
      <c r="D33" s="1" t="s">
        <v>365</v>
      </c>
      <c r="E33" s="1" t="s">
        <v>29</v>
      </c>
      <c r="F33" s="1" t="s">
        <v>358</v>
      </c>
      <c r="G33" s="2" t="s">
        <v>366</v>
      </c>
      <c r="H33" s="1" t="s">
        <v>367</v>
      </c>
      <c r="I33" s="1" t="s">
        <v>369</v>
      </c>
      <c r="J33" s="1" t="s">
        <v>370</v>
      </c>
      <c r="K33" s="1" t="s">
        <v>371</v>
      </c>
      <c r="L33" s="1" t="s">
        <v>372</v>
      </c>
      <c r="M33" s="1" t="s">
        <v>373</v>
      </c>
      <c r="N33" s="1" t="s">
        <v>374</v>
      </c>
    </row>
    <row r="34" spans="1:14" ht="90" x14ac:dyDescent="0.25">
      <c r="A34" s="1" t="s">
        <v>54</v>
      </c>
      <c r="B34" s="1" t="s">
        <v>56</v>
      </c>
      <c r="C34" s="1" t="s">
        <v>57</v>
      </c>
      <c r="D34" s="1" t="s">
        <v>59</v>
      </c>
      <c r="E34" s="1" t="s">
        <v>29</v>
      </c>
      <c r="F34" s="1" t="s">
        <v>55</v>
      </c>
      <c r="G34" s="2">
        <v>2015</v>
      </c>
      <c r="H34" s="1" t="s">
        <v>58</v>
      </c>
      <c r="I34" s="1" t="s">
        <v>60</v>
      </c>
      <c r="J34" s="1" t="s">
        <v>61</v>
      </c>
      <c r="K34" s="1" t="s">
        <v>62</v>
      </c>
      <c r="L34" s="1" t="s">
        <v>63</v>
      </c>
      <c r="M34" s="1" t="s">
        <v>64</v>
      </c>
      <c r="N34" s="1" t="s">
        <v>76</v>
      </c>
    </row>
    <row r="35" spans="1:14" ht="75" x14ac:dyDescent="0.25">
      <c r="A35" s="1" t="s">
        <v>182</v>
      </c>
      <c r="B35" s="1" t="s">
        <v>195</v>
      </c>
      <c r="C35" s="1" t="s">
        <v>194</v>
      </c>
      <c r="D35" s="1" t="s">
        <v>193</v>
      </c>
      <c r="E35" s="1" t="s">
        <v>28</v>
      </c>
      <c r="F35" s="1" t="s">
        <v>185</v>
      </c>
      <c r="G35" s="2">
        <v>2014</v>
      </c>
      <c r="H35" s="1" t="s">
        <v>192</v>
      </c>
      <c r="I35" s="1" t="s">
        <v>201</v>
      </c>
      <c r="J35" s="1" t="s">
        <v>197</v>
      </c>
      <c r="K35" s="1" t="s">
        <v>189</v>
      </c>
      <c r="L35" s="1" t="s">
        <v>196</v>
      </c>
      <c r="M35" s="1" t="s">
        <v>198</v>
      </c>
      <c r="N35" s="1" t="s">
        <v>191</v>
      </c>
    </row>
    <row r="36" spans="1:14" ht="120" x14ac:dyDescent="0.25">
      <c r="A36" s="1" t="s">
        <v>351</v>
      </c>
      <c r="B36" s="1" t="s">
        <v>113</v>
      </c>
      <c r="C36" s="1" t="s">
        <v>281</v>
      </c>
      <c r="D36" s="1" t="s">
        <v>280</v>
      </c>
      <c r="E36" s="1" t="s">
        <v>29</v>
      </c>
      <c r="F36" s="1" t="s">
        <v>318</v>
      </c>
      <c r="G36" s="2">
        <v>2019</v>
      </c>
      <c r="H36" s="1" t="s">
        <v>282</v>
      </c>
      <c r="I36" s="1" t="s">
        <v>283</v>
      </c>
      <c r="J36" s="1" t="s">
        <v>317</v>
      </c>
    </row>
  </sheetData>
  <sortState xmlns:xlrd2="http://schemas.microsoft.com/office/spreadsheetml/2017/richdata2" ref="A2:N33">
    <sortCondition ref="A2:A3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A13" sqref="A13"/>
    </sheetView>
  </sheetViews>
  <sheetFormatPr defaultRowHeight="15" x14ac:dyDescent="0.25"/>
  <cols>
    <col min="1" max="1" width="18.5703125" bestFit="1" customWidth="1"/>
  </cols>
  <sheetData>
    <row r="1" spans="1:2" x14ac:dyDescent="0.25">
      <c r="A1" t="s">
        <v>42</v>
      </c>
      <c r="B1" t="s">
        <v>43</v>
      </c>
    </row>
    <row r="2" spans="1:2" x14ac:dyDescent="0.25">
      <c r="A2" t="s">
        <v>12</v>
      </c>
      <c r="B2" t="s">
        <v>28</v>
      </c>
    </row>
    <row r="3" spans="1:2" x14ac:dyDescent="0.25">
      <c r="A3" t="s">
        <v>48</v>
      </c>
      <c r="B3" t="s">
        <v>29</v>
      </c>
    </row>
    <row r="4" spans="1:2" x14ac:dyDescent="0.25">
      <c r="A4" t="s">
        <v>49</v>
      </c>
      <c r="B4" t="s">
        <v>30</v>
      </c>
    </row>
    <row r="5" spans="1:2" x14ac:dyDescent="0.25">
      <c r="A5" t="s">
        <v>50</v>
      </c>
    </row>
    <row r="6" spans="1:2" x14ac:dyDescent="0.25">
      <c r="A6" t="s">
        <v>47</v>
      </c>
    </row>
    <row r="7" spans="1:2" x14ac:dyDescent="0.25">
      <c r="A7" t="s">
        <v>44</v>
      </c>
    </row>
    <row r="8" spans="1:2" x14ac:dyDescent="0.25">
      <c r="A8" t="s">
        <v>51</v>
      </c>
    </row>
    <row r="9" spans="1:2" x14ac:dyDescent="0.25">
      <c r="A9" t="s">
        <v>46</v>
      </c>
    </row>
    <row r="10" spans="1:2" x14ac:dyDescent="0.25">
      <c r="A10" t="s">
        <v>45</v>
      </c>
    </row>
    <row r="11" spans="1:2" x14ac:dyDescent="0.25">
      <c r="A11" t="s">
        <v>52</v>
      </c>
    </row>
    <row r="12" spans="1:2" x14ac:dyDescent="0.25">
      <c r="A12" t="s">
        <v>53</v>
      </c>
    </row>
    <row r="13" spans="1:2" x14ac:dyDescent="0.25">
      <c r="A13" t="s">
        <v>358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1"/>
  <sheetViews>
    <sheetView workbookViewId="0">
      <selection activeCell="A2" sqref="A2"/>
    </sheetView>
  </sheetViews>
  <sheetFormatPr defaultRowHeight="15" x14ac:dyDescent="0.25"/>
  <cols>
    <col min="1" max="1" width="4.7109375" customWidth="1"/>
    <col min="2" max="2" width="7.140625" customWidth="1"/>
    <col min="3" max="3" width="7.5703125" customWidth="1"/>
    <col min="4" max="4" width="10" customWidth="1"/>
    <col min="5" max="5" width="9.7109375" customWidth="1"/>
    <col min="6" max="7" width="38.85546875" customWidth="1"/>
    <col min="8" max="8" width="12" customWidth="1"/>
  </cols>
  <sheetData>
    <row r="1" spans="1:8" x14ac:dyDescent="0.25">
      <c r="A1" s="3" t="s">
        <v>31</v>
      </c>
      <c r="B1" s="3" t="s">
        <v>32</v>
      </c>
      <c r="C1" s="3" t="s">
        <v>33</v>
      </c>
      <c r="D1" s="3" t="s">
        <v>34</v>
      </c>
      <c r="E1" s="3" t="s">
        <v>35</v>
      </c>
      <c r="F1" s="3" t="s">
        <v>36</v>
      </c>
      <c r="G1" s="3" t="s">
        <v>37</v>
      </c>
      <c r="H1" s="3" t="s">
        <v>38</v>
      </c>
    </row>
    <row r="2" spans="1:8" x14ac:dyDescent="0.25">
      <c r="A2">
        <f>IF(ISNUMBER(SEARCH('Search tool (do not edit)'!$B$2,Database!F2)),1,0)</f>
        <v>0</v>
      </c>
      <c r="B2">
        <f>IF('Search tool (do not edit)'!$B$2="All geographies",1,0)</f>
        <v>1</v>
      </c>
      <c r="C2">
        <f>IF(ISNUMBER(SEARCH('Search tool (do not edit)'!$B$1,Database!E2)),1,0)</f>
        <v>0</v>
      </c>
      <c r="D2">
        <f>IF('Search tool (do not edit)'!$B$1="All priorities",1,0)</f>
        <v>1</v>
      </c>
      <c r="E2">
        <f t="shared" ref="E2:E65" si="0">COUNTIF($F$2:$F$500,"&lt;="&amp;F2)</f>
        <v>1</v>
      </c>
      <c r="F2" t="str">
        <f>IF((A2+B2+C2+D2&gt;=2),Database!A2,"zzz")</f>
        <v>All Kids Thrive</v>
      </c>
      <c r="G2" t="str">
        <f>IFERROR(IF(VLOOKUP(H2,$E$2:$F$501,2,FALSE)="zzz","",VLOOKUP(H2,$E$2:$F$501,2,FALSE)),"")</f>
        <v>All Kids Thrive</v>
      </c>
      <c r="H2">
        <f t="shared" ref="H2:H65" si="1">ROW(H1)</f>
        <v>1</v>
      </c>
    </row>
    <row r="3" spans="1:8" x14ac:dyDescent="0.25">
      <c r="A3">
        <f>IF(ISNUMBER(SEARCH('Search tool (do not edit)'!$B$2,Database!F3)),1,0)</f>
        <v>0</v>
      </c>
      <c r="B3">
        <f>IF('Search tool (do not edit)'!$B$2="All geographies",1,0)</f>
        <v>1</v>
      </c>
      <c r="C3">
        <f>IF(ISNUMBER(SEARCH('Search tool (do not edit)'!$B$1,Database!E3)),1,0)</f>
        <v>0</v>
      </c>
      <c r="D3">
        <f>IF('Search tool (do not edit)'!$B$1="All priorities",1,0)</f>
        <v>1</v>
      </c>
      <c r="E3">
        <f t="shared" si="0"/>
        <v>2</v>
      </c>
      <c r="F3" t="str">
        <f>IF((A3+B3+C3+D3&gt;=2),Database!A3,"zzz")</f>
        <v>All Our Kin / family child care project</v>
      </c>
      <c r="G3" t="str">
        <f t="shared" ref="G3:G66" si="2">IFERROR(IF(VLOOKUP(H3,$E$2:$F$501,2,FALSE)="zzz","",VLOOKUP(H3,$E$2:$F$501,2,FALSE)),"")</f>
        <v>All Our Kin / family child care project</v>
      </c>
      <c r="H3">
        <f t="shared" si="1"/>
        <v>2</v>
      </c>
    </row>
    <row r="4" spans="1:8" x14ac:dyDescent="0.25">
      <c r="A4">
        <f>IF(ISNUMBER(SEARCH('Search tool (do not edit)'!$B$2,Database!F4)),1,0)</f>
        <v>0</v>
      </c>
      <c r="B4">
        <f>IF('Search tool (do not edit)'!$B$2="All geographies",1,0)</f>
        <v>1</v>
      </c>
      <c r="C4">
        <f>IF(ISNUMBER(SEARCH('Search tool (do not edit)'!$B$1,Database!E4)),1,0)</f>
        <v>0</v>
      </c>
      <c r="D4">
        <f>IF('Search tool (do not edit)'!$B$1="All priorities",1,0)</f>
        <v>1</v>
      </c>
      <c r="E4">
        <f t="shared" si="0"/>
        <v>3</v>
      </c>
      <c r="F4" t="str">
        <f>IF((A4+B4+C4+D4&gt;=2),Database!A4,"zzz")</f>
        <v>Buffalo Public Schools Early Childhood Initiative</v>
      </c>
      <c r="G4" t="str">
        <f t="shared" si="2"/>
        <v>Buffalo Public Schools Early Childhood Initiative</v>
      </c>
      <c r="H4">
        <f t="shared" si="1"/>
        <v>3</v>
      </c>
    </row>
    <row r="5" spans="1:8" x14ac:dyDescent="0.25">
      <c r="A5">
        <f>IF(ISNUMBER(SEARCH('Search tool (do not edit)'!$B$2,Database!F5)),1,0)</f>
        <v>0</v>
      </c>
      <c r="B5">
        <f>IF('Search tool (do not edit)'!$B$2="All geographies",1,0)</f>
        <v>1</v>
      </c>
      <c r="C5">
        <f>IF(ISNUMBER(SEARCH('Search tool (do not edit)'!$B$1,Database!E5)),1,0)</f>
        <v>0</v>
      </c>
      <c r="D5">
        <f>IF('Search tool (do not edit)'!$B$1="All priorities",1,0)</f>
        <v>1</v>
      </c>
      <c r="E5">
        <f t="shared" si="0"/>
        <v>4</v>
      </c>
      <c r="F5" t="str">
        <f>IF((A5+B5+C5+D5&gt;=2),Database!A5,"zzz")</f>
        <v>Center for Family and Child Wellbeing project</v>
      </c>
      <c r="G5" t="str">
        <f t="shared" si="2"/>
        <v>Center for Family and Child Wellbeing project</v>
      </c>
      <c r="H5">
        <f t="shared" si="1"/>
        <v>4</v>
      </c>
    </row>
    <row r="6" spans="1:8" x14ac:dyDescent="0.25">
      <c r="A6">
        <f>IF(ISNUMBER(SEARCH('Search tool (do not edit)'!$B$2,Database!F6)),1,0)</f>
        <v>0</v>
      </c>
      <c r="B6">
        <f>IF('Search tool (do not edit)'!$B$2="All geographies",1,0)</f>
        <v>1</v>
      </c>
      <c r="C6">
        <f>IF(ISNUMBER(SEARCH('Search tool (do not edit)'!$B$1,Database!E6)),1,0)</f>
        <v>0</v>
      </c>
      <c r="D6">
        <f>IF('Search tool (do not edit)'!$B$1="All priorities",1,0)</f>
        <v>1</v>
      </c>
      <c r="E6">
        <f t="shared" si="0"/>
        <v>5</v>
      </c>
      <c r="F6" t="str">
        <f>IF((A6+B6+C6+D6&gt;=2),Database!A6,"zzz")</f>
        <v>Chautauqua Connections Children's Coalition</v>
      </c>
      <c r="G6" t="str">
        <f t="shared" si="2"/>
        <v>Chautauqua Connections Children's Coalition</v>
      </c>
      <c r="H6">
        <f t="shared" si="1"/>
        <v>5</v>
      </c>
    </row>
    <row r="7" spans="1:8" x14ac:dyDescent="0.25">
      <c r="A7">
        <f>IF(ISNUMBER(SEARCH('Search tool (do not edit)'!$B$2,Database!F7)),1,0)</f>
        <v>0</v>
      </c>
      <c r="B7">
        <f>IF('Search tool (do not edit)'!$B$2="All geographies",1,0)</f>
        <v>1</v>
      </c>
      <c r="C7">
        <f>IF(ISNUMBER(SEARCH('Search tool (do not edit)'!$B$1,Database!E7)),1,0)</f>
        <v>0</v>
      </c>
      <c r="D7">
        <f>IF('Search tool (do not edit)'!$B$1="All priorities",1,0)</f>
        <v>1</v>
      </c>
      <c r="E7">
        <f t="shared" si="0"/>
        <v>6</v>
      </c>
      <c r="F7" t="str">
        <f>IF((A7+B7+C7+D7&gt;=2),Database!A7,"zzz")</f>
        <v>Chautauqua County Education Coalition</v>
      </c>
      <c r="G7" t="str">
        <f t="shared" si="2"/>
        <v>Chautauqua County Education Coalition</v>
      </c>
      <c r="H7">
        <f t="shared" si="1"/>
        <v>6</v>
      </c>
    </row>
    <row r="8" spans="1:8" x14ac:dyDescent="0.25">
      <c r="A8">
        <f>IF(ISNUMBER(SEARCH('Search tool (do not edit)'!$B$2,Database!F8)),1,0)</f>
        <v>0</v>
      </c>
      <c r="B8">
        <f>IF('Search tool (do not edit)'!$B$2="All geographies",1,0)</f>
        <v>1</v>
      </c>
      <c r="C8">
        <f>IF(ISNUMBER(SEARCH('Search tool (do not edit)'!$B$1,Database!E8)),1,0)</f>
        <v>0</v>
      </c>
      <c r="D8">
        <f>IF('Search tool (do not edit)'!$B$1="All priorities",1,0)</f>
        <v>1</v>
      </c>
      <c r="E8">
        <f t="shared" si="0"/>
        <v>7</v>
      </c>
      <c r="F8" t="str">
        <f>IF((A8+B8+C8+D8&gt;=2),Database!A8,"zzz")</f>
        <v>Directors as Leaders</v>
      </c>
      <c r="G8" t="str">
        <f t="shared" si="2"/>
        <v>Directors as Leaders</v>
      </c>
      <c r="H8">
        <f t="shared" si="1"/>
        <v>7</v>
      </c>
    </row>
    <row r="9" spans="1:8" x14ac:dyDescent="0.25">
      <c r="A9">
        <f>IF(ISNUMBER(SEARCH('Search tool (do not edit)'!$B$2,Database!F9)),1,0)</f>
        <v>0</v>
      </c>
      <c r="B9">
        <f>IF('Search tool (do not edit)'!$B$2="All geographies",1,0)</f>
        <v>1</v>
      </c>
      <c r="C9">
        <f>IF(ISNUMBER(SEARCH('Search tool (do not edit)'!$B$1,Database!E9)),1,0)</f>
        <v>0</v>
      </c>
      <c r="D9">
        <f>IF('Search tool (do not edit)'!$B$1="All priorities",1,0)</f>
        <v>1</v>
      </c>
      <c r="E9">
        <f t="shared" si="0"/>
        <v>8</v>
      </c>
      <c r="F9" t="str">
        <f>IF((A9+B9+C9+D9&gt;=2),Database!A9,"zzz")</f>
        <v>Early Childhood Comprehensive Systems study</v>
      </c>
      <c r="G9" t="str">
        <f t="shared" si="2"/>
        <v>Early Childhood Comprehensive Systems study</v>
      </c>
      <c r="H9">
        <f t="shared" si="1"/>
        <v>8</v>
      </c>
    </row>
    <row r="10" spans="1:8" x14ac:dyDescent="0.25">
      <c r="A10">
        <f>IF(ISNUMBER(SEARCH('Search tool (do not edit)'!$B$2,Database!F10)),1,0)</f>
        <v>0</v>
      </c>
      <c r="B10">
        <f>IF('Search tool (do not edit)'!$B$2="All geographies",1,0)</f>
        <v>1</v>
      </c>
      <c r="C10">
        <f>IF(ISNUMBER(SEARCH('Search tool (do not edit)'!$B$1,Database!E10)),1,0)</f>
        <v>0</v>
      </c>
      <c r="D10">
        <f>IF('Search tool (do not edit)'!$B$1="All priorities",1,0)</f>
        <v>1</v>
      </c>
      <c r="E10">
        <f t="shared" si="0"/>
        <v>9</v>
      </c>
      <c r="F10" t="str">
        <f>IF((A10+B10+C10+D10&gt;=2),Database!A10,"zzz")</f>
        <v>Early Childhood Development Initative</v>
      </c>
      <c r="G10" t="str">
        <f t="shared" si="2"/>
        <v>Early Childhood Development Initative</v>
      </c>
      <c r="H10">
        <f t="shared" si="1"/>
        <v>9</v>
      </c>
    </row>
    <row r="11" spans="1:8" x14ac:dyDescent="0.25">
      <c r="A11">
        <f>IF(ISNUMBER(SEARCH('Search tool (do not edit)'!$B$2,Database!F11)),1,0)</f>
        <v>0</v>
      </c>
      <c r="B11">
        <f>IF('Search tool (do not edit)'!$B$2="All geographies",1,0)</f>
        <v>1</v>
      </c>
      <c r="C11">
        <f>IF(ISNUMBER(SEARCH('Search tool (do not edit)'!$B$1,Database!E11)),1,0)</f>
        <v>0</v>
      </c>
      <c r="D11">
        <f>IF('Search tool (do not edit)'!$B$1="All priorities",1,0)</f>
        <v>1</v>
      </c>
      <c r="E11">
        <f t="shared" si="0"/>
        <v>10</v>
      </c>
      <c r="F11" t="str">
        <f>IF((A11+B11+C11+D11&gt;=2),Database!A11,"zzz")</f>
        <v>Early Childhood Direction Center working group</v>
      </c>
      <c r="G11" t="str">
        <f t="shared" si="2"/>
        <v>Early Childhood Direction Center working group</v>
      </c>
      <c r="H11">
        <f t="shared" si="1"/>
        <v>10</v>
      </c>
    </row>
    <row r="12" spans="1:8" x14ac:dyDescent="0.25">
      <c r="A12">
        <f>IF(ISNUMBER(SEARCH('Search tool (do not edit)'!$B$2,Database!F12)),1,0)</f>
        <v>0</v>
      </c>
      <c r="B12">
        <f>IF('Search tool (do not edit)'!$B$2="All geographies",1,0)</f>
        <v>1</v>
      </c>
      <c r="C12">
        <f>IF(ISNUMBER(SEARCH('Search tool (do not edit)'!$B$1,Database!E12)),1,0)</f>
        <v>0</v>
      </c>
      <c r="D12">
        <f>IF('Search tool (do not edit)'!$B$1="All priorities",1,0)</f>
        <v>1</v>
      </c>
      <c r="E12">
        <f t="shared" si="0"/>
        <v>11</v>
      </c>
      <c r="F12" t="str">
        <f>IF((A12+B12+C12+D12&gt;=2),Database!A12,"zzz")</f>
        <v>Early Childhood Education Quality Council</v>
      </c>
      <c r="G12" t="str">
        <f t="shared" si="2"/>
        <v>Early Childhood Education Quality Council</v>
      </c>
      <c r="H12">
        <f t="shared" si="1"/>
        <v>11</v>
      </c>
    </row>
    <row r="13" spans="1:8" x14ac:dyDescent="0.25">
      <c r="A13">
        <f>IF(ISNUMBER(SEARCH('Search tool (do not edit)'!$B$2,Database!F13)),1,0)</f>
        <v>0</v>
      </c>
      <c r="B13">
        <f>IF('Search tool (do not edit)'!$B$2="All geographies",1,0)</f>
        <v>1</v>
      </c>
      <c r="C13">
        <f>IF(ISNUMBER(SEARCH('Search tool (do not edit)'!$B$1,Database!E13)),1,0)</f>
        <v>0</v>
      </c>
      <c r="D13">
        <f>IF('Search tool (do not edit)'!$B$1="All priorities",1,0)</f>
        <v>1</v>
      </c>
      <c r="E13">
        <f t="shared" si="0"/>
        <v>12</v>
      </c>
      <c r="F13" t="str">
        <f>IF((A13+B13+C13+D13&gt;=2),Database!A13,"zzz")</f>
        <v>Empire State Campaign for Child Care</v>
      </c>
      <c r="G13" t="str">
        <f t="shared" si="2"/>
        <v>Empire State Campaign for Child Care</v>
      </c>
      <c r="H13">
        <f t="shared" si="1"/>
        <v>12</v>
      </c>
    </row>
    <row r="14" spans="1:8" x14ac:dyDescent="0.25">
      <c r="A14">
        <f>IF(ISNUMBER(SEARCH('Search tool (do not edit)'!$B$2,Database!F14)),1,0)</f>
        <v>0</v>
      </c>
      <c r="B14">
        <f>IF('Search tool (do not edit)'!$B$2="All geographies",1,0)</f>
        <v>1</v>
      </c>
      <c r="C14">
        <f>IF(ISNUMBER(SEARCH('Search tool (do not edit)'!$B$1,Database!E14)),1,0)</f>
        <v>0</v>
      </c>
      <c r="D14">
        <f>IF('Search tool (do not edit)'!$B$1="All priorities",1,0)</f>
        <v>1</v>
      </c>
      <c r="E14">
        <f t="shared" si="0"/>
        <v>13</v>
      </c>
      <c r="F14" t="str">
        <f>IF((A14+B14+C14+D14&gt;=2),Database!A14,"zzz")</f>
        <v>Employ Buffalo Niagara Coalition</v>
      </c>
      <c r="G14" t="str">
        <f t="shared" si="2"/>
        <v>Employ Buffalo Niagara Coalition</v>
      </c>
      <c r="H14">
        <f t="shared" si="1"/>
        <v>13</v>
      </c>
    </row>
    <row r="15" spans="1:8" x14ac:dyDescent="0.25">
      <c r="A15">
        <f>IF(ISNUMBER(SEARCH('Search tool (do not edit)'!$B$2,Database!F15)),1,0)</f>
        <v>0</v>
      </c>
      <c r="B15">
        <f>IF('Search tool (do not edit)'!$B$2="All geographies",1,0)</f>
        <v>1</v>
      </c>
      <c r="C15">
        <f>IF(ISNUMBER(SEARCH('Search tool (do not edit)'!$B$1,Database!E15)),1,0)</f>
        <v>0</v>
      </c>
      <c r="D15">
        <f>IF('Search tool (do not edit)'!$B$1="All priorities",1,0)</f>
        <v>1</v>
      </c>
      <c r="E15">
        <f t="shared" si="0"/>
        <v>14</v>
      </c>
      <c r="F15" t="str">
        <f>IF((A15+B15+C15+D15&gt;=2),Database!A15,"zzz")</f>
        <v>Erie/Niagara Birth to 8 Coalition</v>
      </c>
      <c r="G15" t="str">
        <f t="shared" si="2"/>
        <v>Erie/Niagara Birth to 8 Coalition</v>
      </c>
      <c r="H15">
        <f t="shared" si="1"/>
        <v>14</v>
      </c>
    </row>
    <row r="16" spans="1:8" x14ac:dyDescent="0.25">
      <c r="A16">
        <f>IF(ISNUMBER(SEARCH('Search tool (do not edit)'!$B$2,Database!F16)),1,0)</f>
        <v>0</v>
      </c>
      <c r="B16">
        <f>IF('Search tool (do not edit)'!$B$2="All geographies",1,0)</f>
        <v>1</v>
      </c>
      <c r="C16">
        <f>IF(ISNUMBER(SEARCH('Search tool (do not edit)'!$B$1,Database!E16)),1,0)</f>
        <v>0</v>
      </c>
      <c r="D16">
        <f>IF('Search tool (do not edit)'!$B$1="All priorities",1,0)</f>
        <v>1</v>
      </c>
      <c r="E16">
        <f t="shared" si="0"/>
        <v>15</v>
      </c>
      <c r="F16" t="str">
        <f>IF((A16+B16+C16+D16&gt;=2),Database!A16,"zzz")</f>
        <v>Genesee County Child Care Coalition</v>
      </c>
      <c r="G16" t="str">
        <f t="shared" si="2"/>
        <v>Genesee County Child Care Coalition</v>
      </c>
      <c r="H16">
        <f t="shared" si="1"/>
        <v>15</v>
      </c>
    </row>
    <row r="17" spans="1:8" x14ac:dyDescent="0.25">
      <c r="A17">
        <f>IF(ISNUMBER(SEARCH('Search tool (do not edit)'!$B$2,Database!F17)),1,0)</f>
        <v>0</v>
      </c>
      <c r="B17">
        <f>IF('Search tool (do not edit)'!$B$2="All geographies",1,0)</f>
        <v>1</v>
      </c>
      <c r="C17">
        <f>IF(ISNUMBER(SEARCH('Search tool (do not edit)'!$B$1,Database!E17)),1,0)</f>
        <v>0</v>
      </c>
      <c r="D17">
        <f>IF('Search tool (do not edit)'!$B$1="All priorities",1,0)</f>
        <v>1</v>
      </c>
      <c r="E17">
        <f t="shared" si="0"/>
        <v>16</v>
      </c>
      <c r="F17" t="str">
        <f>IF((A17+B17+C17+D17&gt;=2),Database!A17,"zzz")</f>
        <v>GO Buffalo Niagara</v>
      </c>
      <c r="G17" t="str">
        <f t="shared" si="2"/>
        <v>GO Buffalo Niagara</v>
      </c>
      <c r="H17">
        <f t="shared" si="1"/>
        <v>16</v>
      </c>
    </row>
    <row r="18" spans="1:8" x14ac:dyDescent="0.25">
      <c r="A18">
        <f>IF(ISNUMBER(SEARCH('Search tool (do not edit)'!$B$2,Database!F18)),1,0)</f>
        <v>0</v>
      </c>
      <c r="B18">
        <f>IF('Search tool (do not edit)'!$B$2="All geographies",1,0)</f>
        <v>1</v>
      </c>
      <c r="C18">
        <f>IF(ISNUMBER(SEARCH('Search tool (do not edit)'!$B$1,Database!E18)),1,0)</f>
        <v>0</v>
      </c>
      <c r="D18">
        <f>IF('Search tool (do not edit)'!$B$1="All priorities",1,0)</f>
        <v>1</v>
      </c>
      <c r="E18">
        <f t="shared" si="0"/>
        <v>17</v>
      </c>
      <c r="F18" t="str">
        <f>IF((A18+B18+C18+D18&gt;=2),Database!A18,"zzz")</f>
        <v>GROW</v>
      </c>
      <c r="G18" t="str">
        <f t="shared" si="2"/>
        <v>GROW</v>
      </c>
      <c r="H18">
        <f t="shared" si="1"/>
        <v>17</v>
      </c>
    </row>
    <row r="19" spans="1:8" x14ac:dyDescent="0.25">
      <c r="A19">
        <f>IF(ISNUMBER(SEARCH('Search tool (do not edit)'!$B$2,Database!F19)),1,0)</f>
        <v>0</v>
      </c>
      <c r="B19">
        <f>IF('Search tool (do not edit)'!$B$2="All geographies",1,0)</f>
        <v>1</v>
      </c>
      <c r="C19">
        <f>IF(ISNUMBER(SEARCH('Search tool (do not edit)'!$B$1,Database!E19)),1,0)</f>
        <v>0</v>
      </c>
      <c r="D19">
        <f>IF('Search tool (do not edit)'!$B$1="All priorities",1,0)</f>
        <v>1</v>
      </c>
      <c r="E19">
        <f t="shared" si="0"/>
        <v>18</v>
      </c>
      <c r="F19" t="str">
        <f>IF((A19+B19+C19+D19&gt;=2),Database!A19,"zzz")</f>
        <v>Healthi Kids</v>
      </c>
      <c r="G19" t="str">
        <f t="shared" si="2"/>
        <v>Healthi Kids</v>
      </c>
      <c r="H19">
        <f t="shared" si="1"/>
        <v>18</v>
      </c>
    </row>
    <row r="20" spans="1:8" x14ac:dyDescent="0.25">
      <c r="A20">
        <f>IF(ISNUMBER(SEARCH('Search tool (do not edit)'!$B$2,Database!F20)),1,0)</f>
        <v>0</v>
      </c>
      <c r="B20">
        <f>IF('Search tool (do not edit)'!$B$2="All geographies",1,0)</f>
        <v>1</v>
      </c>
      <c r="C20">
        <f>IF(ISNUMBER(SEARCH('Search tool (do not edit)'!$B$1,Database!E20)),1,0)</f>
        <v>0</v>
      </c>
      <c r="D20">
        <f>IF('Search tool (do not edit)'!$B$1="All priorities",1,0)</f>
        <v>1</v>
      </c>
      <c r="E20">
        <f t="shared" si="0"/>
        <v>19</v>
      </c>
      <c r="F20" t="str">
        <f>IF((A20+B20+C20+D20&gt;=2),Database!A20,"zzz")</f>
        <v>Healthy Babies are Worth the Wait</v>
      </c>
      <c r="G20" t="str">
        <f t="shared" si="2"/>
        <v>Healthy Babies are Worth the Wait</v>
      </c>
      <c r="H20">
        <f t="shared" si="1"/>
        <v>19</v>
      </c>
    </row>
    <row r="21" spans="1:8" x14ac:dyDescent="0.25">
      <c r="A21">
        <f>IF(ISNUMBER(SEARCH('Search tool (do not edit)'!$B$2,Database!F21)),1,0)</f>
        <v>0</v>
      </c>
      <c r="B21">
        <f>IF('Search tool (do not edit)'!$B$2="All geographies",1,0)</f>
        <v>1</v>
      </c>
      <c r="C21">
        <f>IF(ISNUMBER(SEARCH('Search tool (do not edit)'!$B$1,Database!E21)),1,0)</f>
        <v>0</v>
      </c>
      <c r="D21">
        <f>IF('Search tool (do not edit)'!$B$1="All priorities",1,0)</f>
        <v>1</v>
      </c>
      <c r="E21">
        <f t="shared" si="0"/>
        <v>20</v>
      </c>
      <c r="F21" t="str">
        <f>IF((A21+B21+C21+D21&gt;=2),Database!A21,"zzz")</f>
        <v>Healthy Moms, Healthy Babies Coalition</v>
      </c>
      <c r="G21" t="str">
        <f t="shared" si="2"/>
        <v>Healthy Moms, Healthy Babies Coalition</v>
      </c>
      <c r="H21">
        <f t="shared" si="1"/>
        <v>20</v>
      </c>
    </row>
    <row r="22" spans="1:8" x14ac:dyDescent="0.25">
      <c r="A22">
        <f>IF(ISNUMBER(SEARCH('Search tool (do not edit)'!$B$2,Database!F22)),1,0)</f>
        <v>0</v>
      </c>
      <c r="B22">
        <f>IF('Search tool (do not edit)'!$B$2="All geographies",1,0)</f>
        <v>1</v>
      </c>
      <c r="C22">
        <f>IF(ISNUMBER(SEARCH('Search tool (do not edit)'!$B$1,Database!E22)),1,0)</f>
        <v>0</v>
      </c>
      <c r="D22">
        <f>IF('Search tool (do not edit)'!$B$1="All priorities",1,0)</f>
        <v>1</v>
      </c>
      <c r="E22">
        <f t="shared" si="0"/>
        <v>21</v>
      </c>
      <c r="F22" t="str">
        <f>IF((A22+B22+C22+D22&gt;=2),Database!A22,"zzz")</f>
        <v>Healthy Start, Healthy Future for All Coalition</v>
      </c>
      <c r="G22" t="str">
        <f t="shared" si="2"/>
        <v>Healthy Start, Healthy Future for All Coalition</v>
      </c>
      <c r="H22">
        <f t="shared" si="1"/>
        <v>21</v>
      </c>
    </row>
    <row r="23" spans="1:8" x14ac:dyDescent="0.25">
      <c r="A23">
        <f>IF(ISNUMBER(SEARCH('Search tool (do not edit)'!$B$2,Database!F23)),1,0)</f>
        <v>0</v>
      </c>
      <c r="B23">
        <f>IF('Search tool (do not edit)'!$B$2="All geographies",1,0)</f>
        <v>1</v>
      </c>
      <c r="C23">
        <f>IF(ISNUMBER(SEARCH('Search tool (do not edit)'!$B$1,Database!E23)),1,0)</f>
        <v>0</v>
      </c>
      <c r="D23">
        <f>IF('Search tool (do not edit)'!$B$1="All priorities",1,0)</f>
        <v>1</v>
      </c>
      <c r="E23">
        <f t="shared" si="0"/>
        <v>22</v>
      </c>
      <c r="F23" t="str">
        <f>IF((A23+B23+C23+D23&gt;=2),Database!A23,"zzz")</f>
        <v>Help Me Grow WNY</v>
      </c>
      <c r="G23" t="str">
        <f t="shared" si="2"/>
        <v>Help Me Grow WNY</v>
      </c>
      <c r="H23">
        <f t="shared" si="1"/>
        <v>22</v>
      </c>
    </row>
    <row r="24" spans="1:8" x14ac:dyDescent="0.25">
      <c r="A24">
        <f>IF(ISNUMBER(SEARCH('Search tool (do not edit)'!$B$2,Database!F24)),1,0)</f>
        <v>0</v>
      </c>
      <c r="B24">
        <f>IF('Search tool (do not edit)'!$B$2="All geographies",1,0)</f>
        <v>1</v>
      </c>
      <c r="C24">
        <f>IF(ISNUMBER(SEARCH('Search tool (do not edit)'!$B$1,Database!E24)),1,0)</f>
        <v>0</v>
      </c>
      <c r="D24">
        <f>IF('Search tool (do not edit)'!$B$1="All priorities",1,0)</f>
        <v>1</v>
      </c>
      <c r="E24">
        <f t="shared" si="0"/>
        <v>23</v>
      </c>
      <c r="F24" t="str">
        <f>IF((A24+B24+C24+D24&gt;=2),Database!A24,"zzz")</f>
        <v>Infancy Leadership Circles</v>
      </c>
      <c r="G24" t="str">
        <f t="shared" si="2"/>
        <v>Infancy Leadership Circles</v>
      </c>
      <c r="H24">
        <f t="shared" si="1"/>
        <v>23</v>
      </c>
    </row>
    <row r="25" spans="1:8" x14ac:dyDescent="0.25">
      <c r="A25">
        <f>IF(ISNUMBER(SEARCH('Search tool (do not edit)'!$B$2,Database!F25)),1,0)</f>
        <v>0</v>
      </c>
      <c r="B25">
        <f>IF('Search tool (do not edit)'!$B$2="All geographies",1,0)</f>
        <v>1</v>
      </c>
      <c r="C25">
        <f>IF(ISNUMBER(SEARCH('Search tool (do not edit)'!$B$1,Database!E25)),1,0)</f>
        <v>0</v>
      </c>
      <c r="D25">
        <f>IF('Search tool (do not edit)'!$B$1="All priorities",1,0)</f>
        <v>1</v>
      </c>
      <c r="E25">
        <f t="shared" si="0"/>
        <v>24</v>
      </c>
      <c r="F25" t="str">
        <f>IF((A25+B25+C25+D25&gt;=2),Database!A25,"zzz")</f>
        <v>Lead Safe Task Force</v>
      </c>
      <c r="G25" t="str">
        <f t="shared" si="2"/>
        <v>Lead Safe Task Force</v>
      </c>
      <c r="H25">
        <f t="shared" si="1"/>
        <v>24</v>
      </c>
    </row>
    <row r="26" spans="1:8" x14ac:dyDescent="0.25">
      <c r="A26">
        <f>IF(ISNUMBER(SEARCH('Search tool (do not edit)'!$B$2,Database!F26)),1,0)</f>
        <v>0</v>
      </c>
      <c r="B26">
        <f>IF('Search tool (do not edit)'!$B$2="All geographies",1,0)</f>
        <v>1</v>
      </c>
      <c r="C26">
        <f>IF(ISNUMBER(SEARCH('Search tool (do not edit)'!$B$1,Database!E26)),1,0)</f>
        <v>0</v>
      </c>
      <c r="D26">
        <f>IF('Search tool (do not edit)'!$B$1="All priorities",1,0)</f>
        <v>1</v>
      </c>
      <c r="E26">
        <f t="shared" si="0"/>
        <v>25</v>
      </c>
      <c r="F26" t="str">
        <f>IF((A26+B26+C26+D26&gt;=2),Database!A26,"zzz")</f>
        <v>Mobility Management Pilot Project</v>
      </c>
      <c r="G26" t="str">
        <f t="shared" si="2"/>
        <v>Mobility Management Pilot Project</v>
      </c>
      <c r="H26">
        <f t="shared" si="1"/>
        <v>25</v>
      </c>
    </row>
    <row r="27" spans="1:8" x14ac:dyDescent="0.25">
      <c r="A27">
        <f>IF(ISNUMBER(SEARCH('Search tool (do not edit)'!$B$2,Database!F27)),1,0)</f>
        <v>0</v>
      </c>
      <c r="B27">
        <f>IF('Search tool (do not edit)'!$B$2="All geographies",1,0)</f>
        <v>1</v>
      </c>
      <c r="C27">
        <f>IF(ISNUMBER(SEARCH('Search tool (do not edit)'!$B$1,Database!E27)),1,0)</f>
        <v>0</v>
      </c>
      <c r="D27">
        <f>IF('Search tool (do not edit)'!$B$1="All priorities",1,0)</f>
        <v>1</v>
      </c>
      <c r="E27">
        <f t="shared" si="0"/>
        <v>26</v>
      </c>
      <c r="F27" t="str">
        <f>IF((A27+B27+C27+D27&gt;=2),Database!A27,"zzz")</f>
        <v>Niagara County Early Child Care Quality Improvement Project</v>
      </c>
      <c r="G27" t="str">
        <f t="shared" si="2"/>
        <v>Niagara County Early Child Care Quality Improvement Project</v>
      </c>
      <c r="H27">
        <f t="shared" si="1"/>
        <v>26</v>
      </c>
    </row>
    <row r="28" spans="1:8" x14ac:dyDescent="0.25">
      <c r="A28">
        <f>IF(ISNUMBER(SEARCH('Search tool (do not edit)'!$B$2,Database!F28)),1,0)</f>
        <v>0</v>
      </c>
      <c r="B28">
        <f>IF('Search tool (do not edit)'!$B$2="All geographies",1,0)</f>
        <v>1</v>
      </c>
      <c r="C28">
        <f>IF(ISNUMBER(SEARCH('Search tool (do not edit)'!$B$1,Database!E28)),1,0)</f>
        <v>0</v>
      </c>
      <c r="D28">
        <f>IF('Search tool (do not edit)'!$B$1="All priorities",1,0)</f>
        <v>1</v>
      </c>
      <c r="E28">
        <f t="shared" si="0"/>
        <v>27</v>
      </c>
      <c r="F28" t="str">
        <f>IF((A28+B28+C28+D28&gt;=2),Database!A28,"zzz")</f>
        <v>Nurse-Family Partnership</v>
      </c>
      <c r="G28" t="str">
        <f t="shared" si="2"/>
        <v>Nurse-Family Partnership</v>
      </c>
      <c r="H28">
        <f t="shared" si="1"/>
        <v>27</v>
      </c>
    </row>
    <row r="29" spans="1:8" x14ac:dyDescent="0.25">
      <c r="A29">
        <f>IF(ISNUMBER(SEARCH('Search tool (do not edit)'!$B$2,Database!F29)),1,0)</f>
        <v>0</v>
      </c>
      <c r="B29">
        <f>IF('Search tool (do not edit)'!$B$2="All geographies",1,0)</f>
        <v>1</v>
      </c>
      <c r="C29">
        <f>IF(ISNUMBER(SEARCH('Search tool (do not edit)'!$B$1,Database!E29)),1,0)</f>
        <v>0</v>
      </c>
      <c r="D29">
        <f>IF('Search tool (do not edit)'!$B$1="All priorities",1,0)</f>
        <v>1</v>
      </c>
      <c r="E29">
        <f t="shared" si="0"/>
        <v>28</v>
      </c>
      <c r="F29" t="str">
        <f>IF((A29+B29+C29+D29&gt;=2),Database!A29,"zzz")</f>
        <v>Orleans County Child Care Coalition</v>
      </c>
      <c r="G29" t="str">
        <f t="shared" si="2"/>
        <v>Orleans County Child Care Coalition</v>
      </c>
      <c r="H29">
        <f t="shared" si="1"/>
        <v>28</v>
      </c>
    </row>
    <row r="30" spans="1:8" x14ac:dyDescent="0.25">
      <c r="A30">
        <f>IF(ISNUMBER(SEARCH('Search tool (do not edit)'!$B$2,Database!F30)),1,0)</f>
        <v>0</v>
      </c>
      <c r="B30">
        <f>IF('Search tool (do not edit)'!$B$2="All geographies",1,0)</f>
        <v>1</v>
      </c>
      <c r="C30">
        <f>IF(ISNUMBER(SEARCH('Search tool (do not edit)'!$B$1,Database!E30)),1,0)</f>
        <v>0</v>
      </c>
      <c r="D30">
        <f>IF('Search tool (do not edit)'!$B$1="All priorities",1,0)</f>
        <v>1</v>
      </c>
      <c r="E30">
        <f t="shared" si="0"/>
        <v>29</v>
      </c>
      <c r="F30" t="str">
        <f>IF((A30+B30+C30+D30&gt;=2),Database!A30,"zzz")</f>
        <v>Read to Succeed Buffalo</v>
      </c>
      <c r="G30" t="str">
        <f t="shared" si="2"/>
        <v>Read to Succeed Buffalo</v>
      </c>
      <c r="H30">
        <f t="shared" si="1"/>
        <v>29</v>
      </c>
    </row>
    <row r="31" spans="1:8" x14ac:dyDescent="0.25">
      <c r="A31">
        <f>IF(ISNUMBER(SEARCH('Search tool (do not edit)'!$B$2,Database!F31)),1,0)</f>
        <v>0</v>
      </c>
      <c r="B31">
        <f>IF('Search tool (do not edit)'!$B$2="All geographies",1,0)</f>
        <v>1</v>
      </c>
      <c r="C31">
        <f>IF(ISNUMBER(SEARCH('Search tool (do not edit)'!$B$1,Database!E31)),1,0)</f>
        <v>0</v>
      </c>
      <c r="D31">
        <f>IF('Search tool (do not edit)'!$B$1="All priorities",1,0)</f>
        <v>1</v>
      </c>
      <c r="E31">
        <f t="shared" si="0"/>
        <v>30</v>
      </c>
      <c r="F31" t="str">
        <f>IF((A31+B31+C31+D31&gt;=2),Database!A31,"zzz")</f>
        <v>ROC the Future</v>
      </c>
      <c r="G31" t="str">
        <f t="shared" si="2"/>
        <v>ROC the Future</v>
      </c>
      <c r="H31">
        <f t="shared" si="1"/>
        <v>30</v>
      </c>
    </row>
    <row r="32" spans="1:8" x14ac:dyDescent="0.25">
      <c r="A32">
        <f>IF(ISNUMBER(SEARCH('Search tool (do not edit)'!$B$2,Database!F32)),1,0)</f>
        <v>0</v>
      </c>
      <c r="B32">
        <f>IF('Search tool (do not edit)'!$B$2="All geographies",1,0)</f>
        <v>1</v>
      </c>
      <c r="C32">
        <f>IF(ISNUMBER(SEARCH('Search tool (do not edit)'!$B$1,Database!E32)),1,0)</f>
        <v>0</v>
      </c>
      <c r="D32">
        <f>IF('Search tool (do not edit)'!$B$1="All priorities",1,0)</f>
        <v>1</v>
      </c>
      <c r="E32">
        <f t="shared" si="0"/>
        <v>31</v>
      </c>
      <c r="F32" t="str">
        <f>IF((A32+B32+C32+D32&gt;=2),Database!A32,"zzz")</f>
        <v>Training, Resources and Coaching Center (TRACC)</v>
      </c>
      <c r="G32" t="str">
        <f t="shared" si="2"/>
        <v>Training, Resources and Coaching Center (TRACC)</v>
      </c>
      <c r="H32">
        <f t="shared" si="1"/>
        <v>31</v>
      </c>
    </row>
    <row r="33" spans="1:8" x14ac:dyDescent="0.25">
      <c r="A33">
        <f>IF(ISNUMBER(SEARCH('Search tool (do not edit)'!$B$2,Database!F33)),1,0)</f>
        <v>0</v>
      </c>
      <c r="B33">
        <f>IF('Search tool (do not edit)'!$B$2="All geographies",1,0)</f>
        <v>1</v>
      </c>
      <c r="C33">
        <f>IF(ISNUMBER(SEARCH('Search tool (do not edit)'!$B$1,Database!E33)),1,0)</f>
        <v>0</v>
      </c>
      <c r="D33">
        <f>IF('Search tool (do not edit)'!$B$1="All priorities",1,0)</f>
        <v>1</v>
      </c>
      <c r="E33">
        <f t="shared" si="0"/>
        <v>32</v>
      </c>
      <c r="F33" t="str">
        <f>IF((A33+B33+C33+D33&gt;=2),Database!A33,"zzz")</f>
        <v>Winning Beginnings NY</v>
      </c>
      <c r="G33" t="str">
        <f t="shared" si="2"/>
        <v>Winning Beginnings NY</v>
      </c>
      <c r="H33">
        <f t="shared" si="1"/>
        <v>32</v>
      </c>
    </row>
    <row r="34" spans="1:8" x14ac:dyDescent="0.25">
      <c r="A34">
        <f>IF(ISNUMBER(SEARCH('Search tool (do not edit)'!$B$2,Database!F34)),1,0)</f>
        <v>0</v>
      </c>
      <c r="B34">
        <f>IF('Search tool (do not edit)'!$B$2="All geographies",1,0)</f>
        <v>1</v>
      </c>
      <c r="C34">
        <f>IF(ISNUMBER(SEARCH('Search tool (do not edit)'!$B$1,Database!E34)),1,0)</f>
        <v>0</v>
      </c>
      <c r="D34">
        <f>IF('Search tool (do not edit)'!$B$1="All priorities",1,0)</f>
        <v>1</v>
      </c>
      <c r="E34">
        <f t="shared" si="0"/>
        <v>33</v>
      </c>
      <c r="F34" t="str">
        <f>IF((A34+B34+C34+D34&gt;=2),Database!A34,"zzz")</f>
        <v>WNY Behavior Collaboration</v>
      </c>
      <c r="G34" t="str">
        <f t="shared" si="2"/>
        <v>WNY Behavior Collaboration</v>
      </c>
      <c r="H34">
        <f t="shared" si="1"/>
        <v>33</v>
      </c>
    </row>
    <row r="35" spans="1:8" x14ac:dyDescent="0.25">
      <c r="A35">
        <f>IF(ISNUMBER(SEARCH('Search tool (do not edit)'!$B$2,Database!F35)),1,0)</f>
        <v>0</v>
      </c>
      <c r="B35">
        <f>IF('Search tool (do not edit)'!$B$2="All geographies",1,0)</f>
        <v>1</v>
      </c>
      <c r="C35">
        <f>IF(ISNUMBER(SEARCH('Search tool (do not edit)'!$B$1,Database!E35)),1,0)</f>
        <v>0</v>
      </c>
      <c r="D35">
        <f>IF('Search tool (do not edit)'!$B$1="All priorities",1,0)</f>
        <v>1</v>
      </c>
      <c r="E35">
        <f t="shared" si="0"/>
        <v>34</v>
      </c>
      <c r="F35" t="str">
        <f>IF((A35+B35+C35+D35&gt;=2),Database!A35,"zzz")</f>
        <v>WNY Coalition to Prevent Lead Poisoning</v>
      </c>
      <c r="G35" t="str">
        <f t="shared" si="2"/>
        <v>WNY Coalition to Prevent Lead Poisoning</v>
      </c>
      <c r="H35">
        <f t="shared" si="1"/>
        <v>34</v>
      </c>
    </row>
    <row r="36" spans="1:8" x14ac:dyDescent="0.25">
      <c r="A36">
        <f>IF(ISNUMBER(SEARCH('Search tool (do not edit)'!$B$2,Database!F36)),1,0)</f>
        <v>0</v>
      </c>
      <c r="B36">
        <f>IF('Search tool (do not edit)'!$B$2="All geographies",1,0)</f>
        <v>1</v>
      </c>
      <c r="C36">
        <f>IF(ISNUMBER(SEARCH('Search tool (do not edit)'!$B$1,Database!E36)),1,0)</f>
        <v>0</v>
      </c>
      <c r="D36">
        <f>IF('Search tool (do not edit)'!$B$1="All priorities",1,0)</f>
        <v>1</v>
      </c>
      <c r="E36">
        <f t="shared" si="0"/>
        <v>35</v>
      </c>
      <c r="F36" t="str">
        <f>IF((A36+B36+C36+D36&gt;=2),Database!A36,"zzz")</f>
        <v>WNY Pyramid Model Group</v>
      </c>
      <c r="G36" t="str">
        <f t="shared" si="2"/>
        <v>WNY Pyramid Model Group</v>
      </c>
      <c r="H36">
        <f t="shared" si="1"/>
        <v>35</v>
      </c>
    </row>
    <row r="37" spans="1:8" x14ac:dyDescent="0.25">
      <c r="A37">
        <f>IF(ISNUMBER(SEARCH('Search tool (do not edit)'!$B$2,Database!F37)),1,0)</f>
        <v>0</v>
      </c>
      <c r="B37">
        <f>IF('Search tool (do not edit)'!$B$2="All geographies",1,0)</f>
        <v>1</v>
      </c>
      <c r="C37">
        <f>IF(ISNUMBER(SEARCH('Search tool (do not edit)'!$B$1,Database!E37)),1,0)</f>
        <v>0</v>
      </c>
      <c r="D37">
        <f>IF('Search tool (do not edit)'!$B$1="All priorities",1,0)</f>
        <v>1</v>
      </c>
      <c r="E37">
        <f t="shared" si="0"/>
        <v>464</v>
      </c>
      <c r="F37">
        <f>IF((A37+B37+C37+D37&gt;=2),Database!A37,"zzz")</f>
        <v>0</v>
      </c>
      <c r="G37" t="str">
        <f t="shared" si="2"/>
        <v/>
      </c>
      <c r="H37">
        <f t="shared" si="1"/>
        <v>36</v>
      </c>
    </row>
    <row r="38" spans="1:8" x14ac:dyDescent="0.25">
      <c r="A38">
        <f>IF(ISNUMBER(SEARCH('Search tool (do not edit)'!$B$2,Database!F38)),1,0)</f>
        <v>0</v>
      </c>
      <c r="B38">
        <f>IF('Search tool (do not edit)'!$B$2="All geographies",1,0)</f>
        <v>1</v>
      </c>
      <c r="C38">
        <f>IF(ISNUMBER(SEARCH('Search tool (do not edit)'!$B$1,Database!E38)),1,0)</f>
        <v>0</v>
      </c>
      <c r="D38">
        <f>IF('Search tool (do not edit)'!$B$1="All priorities",1,0)</f>
        <v>1</v>
      </c>
      <c r="E38">
        <f t="shared" si="0"/>
        <v>464</v>
      </c>
      <c r="F38">
        <f>IF((A38+B38+C38+D38&gt;=2),Database!A38,"zzz")</f>
        <v>0</v>
      </c>
      <c r="G38" t="str">
        <f t="shared" si="2"/>
        <v/>
      </c>
      <c r="H38">
        <f t="shared" si="1"/>
        <v>37</v>
      </c>
    </row>
    <row r="39" spans="1:8" x14ac:dyDescent="0.25">
      <c r="A39">
        <f>IF(ISNUMBER(SEARCH('Search tool (do not edit)'!$B$2,Database!F39)),1,0)</f>
        <v>0</v>
      </c>
      <c r="B39">
        <f>IF('Search tool (do not edit)'!$B$2="All geographies",1,0)</f>
        <v>1</v>
      </c>
      <c r="C39">
        <f>IF(ISNUMBER(SEARCH('Search tool (do not edit)'!$B$1,Database!E39)),1,0)</f>
        <v>0</v>
      </c>
      <c r="D39">
        <f>IF('Search tool (do not edit)'!$B$1="All priorities",1,0)</f>
        <v>1</v>
      </c>
      <c r="E39">
        <f t="shared" si="0"/>
        <v>464</v>
      </c>
      <c r="F39">
        <f>IF((A39+B39+C39+D39&gt;=2),Database!A39,"zzz")</f>
        <v>0</v>
      </c>
      <c r="G39" t="str">
        <f t="shared" si="2"/>
        <v/>
      </c>
      <c r="H39">
        <f t="shared" si="1"/>
        <v>38</v>
      </c>
    </row>
    <row r="40" spans="1:8" x14ac:dyDescent="0.25">
      <c r="A40">
        <f>IF(ISNUMBER(SEARCH('Search tool (do not edit)'!$B$2,Database!F40)),1,0)</f>
        <v>0</v>
      </c>
      <c r="B40">
        <f>IF('Search tool (do not edit)'!$B$2="All geographies",1,0)</f>
        <v>1</v>
      </c>
      <c r="C40">
        <f>IF(ISNUMBER(SEARCH('Search tool (do not edit)'!$B$1,Database!E40)),1,0)</f>
        <v>0</v>
      </c>
      <c r="D40">
        <f>IF('Search tool (do not edit)'!$B$1="All priorities",1,0)</f>
        <v>1</v>
      </c>
      <c r="E40">
        <f t="shared" si="0"/>
        <v>464</v>
      </c>
      <c r="F40">
        <f>IF((A40+B40+C40+D40&gt;=2),Database!A40,"zzz")</f>
        <v>0</v>
      </c>
      <c r="G40" t="str">
        <f t="shared" si="2"/>
        <v/>
      </c>
      <c r="H40">
        <f t="shared" si="1"/>
        <v>39</v>
      </c>
    </row>
    <row r="41" spans="1:8" x14ac:dyDescent="0.25">
      <c r="A41">
        <f>IF(ISNUMBER(SEARCH('Search tool (do not edit)'!$B$2,Database!F41)),1,0)</f>
        <v>0</v>
      </c>
      <c r="B41">
        <f>IF('Search tool (do not edit)'!$B$2="All geographies",1,0)</f>
        <v>1</v>
      </c>
      <c r="C41">
        <f>IF(ISNUMBER(SEARCH('Search tool (do not edit)'!$B$1,Database!E41)),1,0)</f>
        <v>0</v>
      </c>
      <c r="D41">
        <f>IF('Search tool (do not edit)'!$B$1="All priorities",1,0)</f>
        <v>1</v>
      </c>
      <c r="E41">
        <f t="shared" si="0"/>
        <v>464</v>
      </c>
      <c r="F41">
        <f>IF((A41+B41+C41+D41&gt;=2),Database!A41,"zzz")</f>
        <v>0</v>
      </c>
      <c r="G41" t="str">
        <f t="shared" si="2"/>
        <v/>
      </c>
      <c r="H41">
        <f t="shared" si="1"/>
        <v>40</v>
      </c>
    </row>
    <row r="42" spans="1:8" x14ac:dyDescent="0.25">
      <c r="A42">
        <f>IF(ISNUMBER(SEARCH('Search tool (do not edit)'!$B$2,Database!F42)),1,0)</f>
        <v>0</v>
      </c>
      <c r="B42">
        <f>IF('Search tool (do not edit)'!$B$2="All geographies",1,0)</f>
        <v>1</v>
      </c>
      <c r="C42">
        <f>IF(ISNUMBER(SEARCH('Search tool (do not edit)'!$B$1,Database!E42)),1,0)</f>
        <v>0</v>
      </c>
      <c r="D42">
        <f>IF('Search tool (do not edit)'!$B$1="All priorities",1,0)</f>
        <v>1</v>
      </c>
      <c r="E42">
        <f t="shared" si="0"/>
        <v>464</v>
      </c>
      <c r="F42">
        <f>IF((A42+B42+C42+D42&gt;=2),Database!A42,"zzz")</f>
        <v>0</v>
      </c>
      <c r="G42" t="str">
        <f t="shared" si="2"/>
        <v/>
      </c>
      <c r="H42">
        <f t="shared" si="1"/>
        <v>41</v>
      </c>
    </row>
    <row r="43" spans="1:8" x14ac:dyDescent="0.25">
      <c r="A43">
        <f>IF(ISNUMBER(SEARCH('Search tool (do not edit)'!$B$2,Database!F43)),1,0)</f>
        <v>0</v>
      </c>
      <c r="B43">
        <f>IF('Search tool (do not edit)'!$B$2="All geographies",1,0)</f>
        <v>1</v>
      </c>
      <c r="C43">
        <f>IF(ISNUMBER(SEARCH('Search tool (do not edit)'!$B$1,Database!E43)),1,0)</f>
        <v>0</v>
      </c>
      <c r="D43">
        <f>IF('Search tool (do not edit)'!$B$1="All priorities",1,0)</f>
        <v>1</v>
      </c>
      <c r="E43">
        <f t="shared" si="0"/>
        <v>464</v>
      </c>
      <c r="F43">
        <f>IF((A43+B43+C43+D43&gt;=2),Database!A43,"zzz")</f>
        <v>0</v>
      </c>
      <c r="G43" t="str">
        <f t="shared" si="2"/>
        <v/>
      </c>
      <c r="H43">
        <f t="shared" si="1"/>
        <v>42</v>
      </c>
    </row>
    <row r="44" spans="1:8" x14ac:dyDescent="0.25">
      <c r="A44">
        <f>IF(ISNUMBER(SEARCH('Search tool (do not edit)'!$B$2,Database!F44)),1,0)</f>
        <v>0</v>
      </c>
      <c r="B44">
        <f>IF('Search tool (do not edit)'!$B$2="All geographies",1,0)</f>
        <v>1</v>
      </c>
      <c r="C44">
        <f>IF(ISNUMBER(SEARCH('Search tool (do not edit)'!$B$1,Database!E44)),1,0)</f>
        <v>0</v>
      </c>
      <c r="D44">
        <f>IF('Search tool (do not edit)'!$B$1="All priorities",1,0)</f>
        <v>1</v>
      </c>
      <c r="E44">
        <f t="shared" si="0"/>
        <v>464</v>
      </c>
      <c r="F44">
        <f>IF((A44+B44+C44+D44&gt;=2),Database!A44,"zzz")</f>
        <v>0</v>
      </c>
      <c r="G44" t="str">
        <f t="shared" si="2"/>
        <v/>
      </c>
      <c r="H44">
        <f t="shared" si="1"/>
        <v>43</v>
      </c>
    </row>
    <row r="45" spans="1:8" x14ac:dyDescent="0.25">
      <c r="A45">
        <f>IF(ISNUMBER(SEARCH('Search tool (do not edit)'!$B$2,Database!F45)),1,0)</f>
        <v>0</v>
      </c>
      <c r="B45">
        <f>IF('Search tool (do not edit)'!$B$2="All geographies",1,0)</f>
        <v>1</v>
      </c>
      <c r="C45">
        <f>IF(ISNUMBER(SEARCH('Search tool (do not edit)'!$B$1,Database!E45)),1,0)</f>
        <v>0</v>
      </c>
      <c r="D45">
        <f>IF('Search tool (do not edit)'!$B$1="All priorities",1,0)</f>
        <v>1</v>
      </c>
      <c r="E45">
        <f t="shared" si="0"/>
        <v>464</v>
      </c>
      <c r="F45">
        <f>IF((A45+B45+C45+D45&gt;=2),Database!A45,"zzz")</f>
        <v>0</v>
      </c>
      <c r="G45" t="str">
        <f t="shared" si="2"/>
        <v/>
      </c>
      <c r="H45">
        <f t="shared" si="1"/>
        <v>44</v>
      </c>
    </row>
    <row r="46" spans="1:8" x14ac:dyDescent="0.25">
      <c r="A46">
        <f>IF(ISNUMBER(SEARCH('Search tool (do not edit)'!$B$2,Database!F46)),1,0)</f>
        <v>0</v>
      </c>
      <c r="B46">
        <f>IF('Search tool (do not edit)'!$B$2="All geographies",1,0)</f>
        <v>1</v>
      </c>
      <c r="C46">
        <f>IF(ISNUMBER(SEARCH('Search tool (do not edit)'!$B$1,Database!E46)),1,0)</f>
        <v>0</v>
      </c>
      <c r="D46">
        <f>IF('Search tool (do not edit)'!$B$1="All priorities",1,0)</f>
        <v>1</v>
      </c>
      <c r="E46">
        <f t="shared" si="0"/>
        <v>464</v>
      </c>
      <c r="F46">
        <f>IF((A46+B46+C46+D46&gt;=2),Database!A46,"zzz")</f>
        <v>0</v>
      </c>
      <c r="G46" t="str">
        <f t="shared" si="2"/>
        <v/>
      </c>
      <c r="H46">
        <f t="shared" si="1"/>
        <v>45</v>
      </c>
    </row>
    <row r="47" spans="1:8" x14ac:dyDescent="0.25">
      <c r="A47">
        <f>IF(ISNUMBER(SEARCH('Search tool (do not edit)'!$B$2,Database!F47)),1,0)</f>
        <v>0</v>
      </c>
      <c r="B47">
        <f>IF('Search tool (do not edit)'!$B$2="All geographies",1,0)</f>
        <v>1</v>
      </c>
      <c r="C47">
        <f>IF(ISNUMBER(SEARCH('Search tool (do not edit)'!$B$1,Database!E47)),1,0)</f>
        <v>0</v>
      </c>
      <c r="D47">
        <f>IF('Search tool (do not edit)'!$B$1="All priorities",1,0)</f>
        <v>1</v>
      </c>
      <c r="E47">
        <f t="shared" si="0"/>
        <v>464</v>
      </c>
      <c r="F47">
        <f>IF((A47+B47+C47+D47&gt;=2),Database!A47,"zzz")</f>
        <v>0</v>
      </c>
      <c r="G47" t="str">
        <f t="shared" si="2"/>
        <v/>
      </c>
      <c r="H47">
        <f t="shared" si="1"/>
        <v>46</v>
      </c>
    </row>
    <row r="48" spans="1:8" x14ac:dyDescent="0.25">
      <c r="A48">
        <f>IF(ISNUMBER(SEARCH('Search tool (do not edit)'!$B$2,Database!F48)),1,0)</f>
        <v>0</v>
      </c>
      <c r="B48">
        <f>IF('Search tool (do not edit)'!$B$2="All geographies",1,0)</f>
        <v>1</v>
      </c>
      <c r="C48">
        <f>IF(ISNUMBER(SEARCH('Search tool (do not edit)'!$B$1,Database!E48)),1,0)</f>
        <v>0</v>
      </c>
      <c r="D48">
        <f>IF('Search tool (do not edit)'!$B$1="All priorities",1,0)</f>
        <v>1</v>
      </c>
      <c r="E48">
        <f t="shared" si="0"/>
        <v>464</v>
      </c>
      <c r="F48">
        <f>IF((A48+B48+C48+D48&gt;=2),Database!A48,"zzz")</f>
        <v>0</v>
      </c>
      <c r="G48" t="str">
        <f t="shared" si="2"/>
        <v/>
      </c>
      <c r="H48">
        <f t="shared" si="1"/>
        <v>47</v>
      </c>
    </row>
    <row r="49" spans="1:8" x14ac:dyDescent="0.25">
      <c r="A49">
        <f>IF(ISNUMBER(SEARCH('Search tool (do not edit)'!$B$2,Database!F49)),1,0)</f>
        <v>0</v>
      </c>
      <c r="B49">
        <f>IF('Search tool (do not edit)'!$B$2="All geographies",1,0)</f>
        <v>1</v>
      </c>
      <c r="C49">
        <f>IF(ISNUMBER(SEARCH('Search tool (do not edit)'!$B$1,Database!E49)),1,0)</f>
        <v>0</v>
      </c>
      <c r="D49">
        <f>IF('Search tool (do not edit)'!$B$1="All priorities",1,0)</f>
        <v>1</v>
      </c>
      <c r="E49">
        <f t="shared" si="0"/>
        <v>464</v>
      </c>
      <c r="F49">
        <f>IF((A49+B49+C49+D49&gt;=2),Database!A49,"zzz")</f>
        <v>0</v>
      </c>
      <c r="G49" t="str">
        <f t="shared" si="2"/>
        <v/>
      </c>
      <c r="H49">
        <f t="shared" si="1"/>
        <v>48</v>
      </c>
    </row>
    <row r="50" spans="1:8" x14ac:dyDescent="0.25">
      <c r="A50">
        <f>IF(ISNUMBER(SEARCH('Search tool (do not edit)'!$B$2,Database!F50)),1,0)</f>
        <v>0</v>
      </c>
      <c r="B50">
        <f>IF('Search tool (do not edit)'!$B$2="All geographies",1,0)</f>
        <v>1</v>
      </c>
      <c r="C50">
        <f>IF(ISNUMBER(SEARCH('Search tool (do not edit)'!$B$1,Database!E50)),1,0)</f>
        <v>0</v>
      </c>
      <c r="D50">
        <f>IF('Search tool (do not edit)'!$B$1="All priorities",1,0)</f>
        <v>1</v>
      </c>
      <c r="E50">
        <f t="shared" si="0"/>
        <v>464</v>
      </c>
      <c r="F50">
        <f>IF((A50+B50+C50+D50&gt;=2),Database!A50,"zzz")</f>
        <v>0</v>
      </c>
      <c r="G50" t="str">
        <f t="shared" si="2"/>
        <v/>
      </c>
      <c r="H50">
        <f t="shared" si="1"/>
        <v>49</v>
      </c>
    </row>
    <row r="51" spans="1:8" x14ac:dyDescent="0.25">
      <c r="A51">
        <f>IF(ISNUMBER(SEARCH('Search tool (do not edit)'!$B$2,Database!F51)),1,0)</f>
        <v>0</v>
      </c>
      <c r="B51">
        <f>IF('Search tool (do not edit)'!$B$2="All geographies",1,0)</f>
        <v>1</v>
      </c>
      <c r="C51">
        <f>IF(ISNUMBER(SEARCH('Search tool (do not edit)'!$B$1,Database!E51)),1,0)</f>
        <v>0</v>
      </c>
      <c r="D51">
        <f>IF('Search tool (do not edit)'!$B$1="All priorities",1,0)</f>
        <v>1</v>
      </c>
      <c r="E51">
        <f t="shared" si="0"/>
        <v>464</v>
      </c>
      <c r="F51">
        <f>IF((A51+B51+C51+D51&gt;=2),Database!A51,"zzz")</f>
        <v>0</v>
      </c>
      <c r="G51" t="str">
        <f t="shared" si="2"/>
        <v/>
      </c>
      <c r="H51">
        <f t="shared" si="1"/>
        <v>50</v>
      </c>
    </row>
    <row r="52" spans="1:8" x14ac:dyDescent="0.25">
      <c r="A52">
        <f>IF(ISNUMBER(SEARCH('Search tool (do not edit)'!$B$2,Database!F52)),1,0)</f>
        <v>0</v>
      </c>
      <c r="B52">
        <f>IF('Search tool (do not edit)'!$B$2="All geographies",1,0)</f>
        <v>1</v>
      </c>
      <c r="C52">
        <f>IF(ISNUMBER(SEARCH('Search tool (do not edit)'!$B$1,Database!E52)),1,0)</f>
        <v>0</v>
      </c>
      <c r="D52">
        <f>IF('Search tool (do not edit)'!$B$1="All priorities",1,0)</f>
        <v>1</v>
      </c>
      <c r="E52">
        <f t="shared" si="0"/>
        <v>464</v>
      </c>
      <c r="F52">
        <f>IF((A52+B52+C52+D52&gt;=2),Database!A52,"zzz")</f>
        <v>0</v>
      </c>
      <c r="G52" t="str">
        <f t="shared" si="2"/>
        <v/>
      </c>
      <c r="H52">
        <f t="shared" si="1"/>
        <v>51</v>
      </c>
    </row>
    <row r="53" spans="1:8" x14ac:dyDescent="0.25">
      <c r="A53">
        <f>IF(ISNUMBER(SEARCH('Search tool (do not edit)'!$B$2,Database!F53)),1,0)</f>
        <v>0</v>
      </c>
      <c r="B53">
        <f>IF('Search tool (do not edit)'!$B$2="All geographies",1,0)</f>
        <v>1</v>
      </c>
      <c r="C53">
        <f>IF(ISNUMBER(SEARCH('Search tool (do not edit)'!$B$1,Database!E53)),1,0)</f>
        <v>0</v>
      </c>
      <c r="D53">
        <f>IF('Search tool (do not edit)'!$B$1="All priorities",1,0)</f>
        <v>1</v>
      </c>
      <c r="E53">
        <f t="shared" si="0"/>
        <v>464</v>
      </c>
      <c r="F53">
        <f>IF((A53+B53+C53+D53&gt;=2),Database!A53,"zzz")</f>
        <v>0</v>
      </c>
      <c r="G53" t="str">
        <f t="shared" si="2"/>
        <v/>
      </c>
      <c r="H53">
        <f t="shared" si="1"/>
        <v>52</v>
      </c>
    </row>
    <row r="54" spans="1:8" x14ac:dyDescent="0.25">
      <c r="A54">
        <f>IF(ISNUMBER(SEARCH('Search tool (do not edit)'!$B$2,Database!F54)),1,0)</f>
        <v>0</v>
      </c>
      <c r="B54">
        <f>IF('Search tool (do not edit)'!$B$2="All geographies",1,0)</f>
        <v>1</v>
      </c>
      <c r="C54">
        <f>IF(ISNUMBER(SEARCH('Search tool (do not edit)'!$B$1,Database!E54)),1,0)</f>
        <v>0</v>
      </c>
      <c r="D54">
        <f>IF('Search tool (do not edit)'!$B$1="All priorities",1,0)</f>
        <v>1</v>
      </c>
      <c r="E54">
        <f t="shared" si="0"/>
        <v>464</v>
      </c>
      <c r="F54">
        <f>IF((A54+B54+C54+D54&gt;=2),Database!A54,"zzz")</f>
        <v>0</v>
      </c>
      <c r="G54" t="str">
        <f t="shared" si="2"/>
        <v/>
      </c>
      <c r="H54">
        <f t="shared" si="1"/>
        <v>53</v>
      </c>
    </row>
    <row r="55" spans="1:8" x14ac:dyDescent="0.25">
      <c r="A55">
        <f>IF(ISNUMBER(SEARCH('Search tool (do not edit)'!$B$2,Database!F55)),1,0)</f>
        <v>0</v>
      </c>
      <c r="B55">
        <f>IF('Search tool (do not edit)'!$B$2="All geographies",1,0)</f>
        <v>1</v>
      </c>
      <c r="C55">
        <f>IF(ISNUMBER(SEARCH('Search tool (do not edit)'!$B$1,Database!E55)),1,0)</f>
        <v>0</v>
      </c>
      <c r="D55">
        <f>IF('Search tool (do not edit)'!$B$1="All priorities",1,0)</f>
        <v>1</v>
      </c>
      <c r="E55">
        <f t="shared" si="0"/>
        <v>464</v>
      </c>
      <c r="F55">
        <f>IF((A55+B55+C55+D55&gt;=2),Database!A55,"zzz")</f>
        <v>0</v>
      </c>
      <c r="G55" t="str">
        <f t="shared" si="2"/>
        <v/>
      </c>
      <c r="H55">
        <f t="shared" si="1"/>
        <v>54</v>
      </c>
    </row>
    <row r="56" spans="1:8" x14ac:dyDescent="0.25">
      <c r="A56">
        <f>IF(ISNUMBER(SEARCH('Search tool (do not edit)'!$B$2,Database!F56)),1,0)</f>
        <v>0</v>
      </c>
      <c r="B56">
        <f>IF('Search tool (do not edit)'!$B$2="All geographies",1,0)</f>
        <v>1</v>
      </c>
      <c r="C56">
        <f>IF(ISNUMBER(SEARCH('Search tool (do not edit)'!$B$1,Database!E56)),1,0)</f>
        <v>0</v>
      </c>
      <c r="D56">
        <f>IF('Search tool (do not edit)'!$B$1="All priorities",1,0)</f>
        <v>1</v>
      </c>
      <c r="E56">
        <f t="shared" si="0"/>
        <v>464</v>
      </c>
      <c r="F56">
        <f>IF((A56+B56+C56+D56&gt;=2),Database!A56,"zzz")</f>
        <v>0</v>
      </c>
      <c r="G56" t="str">
        <f t="shared" si="2"/>
        <v/>
      </c>
      <c r="H56">
        <f t="shared" si="1"/>
        <v>55</v>
      </c>
    </row>
    <row r="57" spans="1:8" x14ac:dyDescent="0.25">
      <c r="A57">
        <f>IF(ISNUMBER(SEARCH('Search tool (do not edit)'!$B$2,Database!F57)),1,0)</f>
        <v>0</v>
      </c>
      <c r="B57">
        <f>IF('Search tool (do not edit)'!$B$2="All geographies",1,0)</f>
        <v>1</v>
      </c>
      <c r="C57">
        <f>IF(ISNUMBER(SEARCH('Search tool (do not edit)'!$B$1,Database!E57)),1,0)</f>
        <v>0</v>
      </c>
      <c r="D57">
        <f>IF('Search tool (do not edit)'!$B$1="All priorities",1,0)</f>
        <v>1</v>
      </c>
      <c r="E57">
        <f t="shared" si="0"/>
        <v>464</v>
      </c>
      <c r="F57">
        <f>IF((A57+B57+C57+D57&gt;=2),Database!A57,"zzz")</f>
        <v>0</v>
      </c>
      <c r="G57" t="str">
        <f t="shared" si="2"/>
        <v/>
      </c>
      <c r="H57">
        <f t="shared" si="1"/>
        <v>56</v>
      </c>
    </row>
    <row r="58" spans="1:8" x14ac:dyDescent="0.25">
      <c r="A58">
        <f>IF(ISNUMBER(SEARCH('Search tool (do not edit)'!$B$2,Database!F58)),1,0)</f>
        <v>0</v>
      </c>
      <c r="B58">
        <f>IF('Search tool (do not edit)'!$B$2="All geographies",1,0)</f>
        <v>1</v>
      </c>
      <c r="C58">
        <f>IF(ISNUMBER(SEARCH('Search tool (do not edit)'!$B$1,Database!E58)),1,0)</f>
        <v>0</v>
      </c>
      <c r="D58">
        <f>IF('Search tool (do not edit)'!$B$1="All priorities",1,0)</f>
        <v>1</v>
      </c>
      <c r="E58">
        <f t="shared" si="0"/>
        <v>464</v>
      </c>
      <c r="F58">
        <f>IF((A58+B58+C58+D58&gt;=2),Database!A58,"zzz")</f>
        <v>0</v>
      </c>
      <c r="G58" t="str">
        <f t="shared" si="2"/>
        <v/>
      </c>
      <c r="H58">
        <f t="shared" si="1"/>
        <v>57</v>
      </c>
    </row>
    <row r="59" spans="1:8" x14ac:dyDescent="0.25">
      <c r="A59">
        <f>IF(ISNUMBER(SEARCH('Search tool (do not edit)'!$B$2,Database!F59)),1,0)</f>
        <v>0</v>
      </c>
      <c r="B59">
        <f>IF('Search tool (do not edit)'!$B$2="All geographies",1,0)</f>
        <v>1</v>
      </c>
      <c r="C59">
        <f>IF(ISNUMBER(SEARCH('Search tool (do not edit)'!$B$1,Database!E59)),1,0)</f>
        <v>0</v>
      </c>
      <c r="D59">
        <f>IF('Search tool (do not edit)'!$B$1="All priorities",1,0)</f>
        <v>1</v>
      </c>
      <c r="E59">
        <f t="shared" si="0"/>
        <v>464</v>
      </c>
      <c r="F59">
        <f>IF((A59+B59+C59+D59&gt;=2),Database!A59,"zzz")</f>
        <v>0</v>
      </c>
      <c r="G59" t="str">
        <f t="shared" si="2"/>
        <v/>
      </c>
      <c r="H59">
        <f t="shared" si="1"/>
        <v>58</v>
      </c>
    </row>
    <row r="60" spans="1:8" x14ac:dyDescent="0.25">
      <c r="A60">
        <f>IF(ISNUMBER(SEARCH('Search tool (do not edit)'!$B$2,Database!F60)),1,0)</f>
        <v>0</v>
      </c>
      <c r="B60">
        <f>IF('Search tool (do not edit)'!$B$2="All geographies",1,0)</f>
        <v>1</v>
      </c>
      <c r="C60">
        <f>IF(ISNUMBER(SEARCH('Search tool (do not edit)'!$B$1,Database!E60)),1,0)</f>
        <v>0</v>
      </c>
      <c r="D60">
        <f>IF('Search tool (do not edit)'!$B$1="All priorities",1,0)</f>
        <v>1</v>
      </c>
      <c r="E60">
        <f t="shared" si="0"/>
        <v>464</v>
      </c>
      <c r="F60">
        <f>IF((A60+B60+C60+D60&gt;=2),Database!A60,"zzz")</f>
        <v>0</v>
      </c>
      <c r="G60" t="str">
        <f t="shared" si="2"/>
        <v/>
      </c>
      <c r="H60">
        <f t="shared" si="1"/>
        <v>59</v>
      </c>
    </row>
    <row r="61" spans="1:8" x14ac:dyDescent="0.25">
      <c r="A61">
        <f>IF(ISNUMBER(SEARCH('Search tool (do not edit)'!$B$2,Database!F61)),1,0)</f>
        <v>0</v>
      </c>
      <c r="B61">
        <f>IF('Search tool (do not edit)'!$B$2="All geographies",1,0)</f>
        <v>1</v>
      </c>
      <c r="C61">
        <f>IF(ISNUMBER(SEARCH('Search tool (do not edit)'!$B$1,Database!E61)),1,0)</f>
        <v>0</v>
      </c>
      <c r="D61">
        <f>IF('Search tool (do not edit)'!$B$1="All priorities",1,0)</f>
        <v>1</v>
      </c>
      <c r="E61">
        <f t="shared" si="0"/>
        <v>464</v>
      </c>
      <c r="F61">
        <f>IF((A61+B61+C61+D61&gt;=2),Database!A61,"zzz")</f>
        <v>0</v>
      </c>
      <c r="G61" t="str">
        <f t="shared" si="2"/>
        <v/>
      </c>
      <c r="H61">
        <f t="shared" si="1"/>
        <v>60</v>
      </c>
    </row>
    <row r="62" spans="1:8" x14ac:dyDescent="0.25">
      <c r="A62">
        <f>IF(ISNUMBER(SEARCH('Search tool (do not edit)'!$B$2,Database!F62)),1,0)</f>
        <v>0</v>
      </c>
      <c r="B62">
        <f>IF('Search tool (do not edit)'!$B$2="All geographies",1,0)</f>
        <v>1</v>
      </c>
      <c r="C62">
        <f>IF(ISNUMBER(SEARCH('Search tool (do not edit)'!$B$1,Database!E62)),1,0)</f>
        <v>0</v>
      </c>
      <c r="D62">
        <f>IF('Search tool (do not edit)'!$B$1="All priorities",1,0)</f>
        <v>1</v>
      </c>
      <c r="E62">
        <f t="shared" si="0"/>
        <v>464</v>
      </c>
      <c r="F62">
        <f>IF((A62+B62+C62+D62&gt;=2),Database!A62,"zzz")</f>
        <v>0</v>
      </c>
      <c r="G62" t="str">
        <f t="shared" si="2"/>
        <v/>
      </c>
      <c r="H62">
        <f t="shared" si="1"/>
        <v>61</v>
      </c>
    </row>
    <row r="63" spans="1:8" x14ac:dyDescent="0.25">
      <c r="A63">
        <f>IF(ISNUMBER(SEARCH('Search tool (do not edit)'!$B$2,Database!F63)),1,0)</f>
        <v>0</v>
      </c>
      <c r="B63">
        <f>IF('Search tool (do not edit)'!$B$2="All geographies",1,0)</f>
        <v>1</v>
      </c>
      <c r="C63">
        <f>IF(ISNUMBER(SEARCH('Search tool (do not edit)'!$B$1,Database!E63)),1,0)</f>
        <v>0</v>
      </c>
      <c r="D63">
        <f>IF('Search tool (do not edit)'!$B$1="All priorities",1,0)</f>
        <v>1</v>
      </c>
      <c r="E63">
        <f t="shared" si="0"/>
        <v>464</v>
      </c>
      <c r="F63">
        <f>IF((A63+B63+C63+D63&gt;=2),Database!A63,"zzz")</f>
        <v>0</v>
      </c>
      <c r="G63" t="str">
        <f t="shared" si="2"/>
        <v/>
      </c>
      <c r="H63">
        <f t="shared" si="1"/>
        <v>62</v>
      </c>
    </row>
    <row r="64" spans="1:8" x14ac:dyDescent="0.25">
      <c r="A64">
        <f>IF(ISNUMBER(SEARCH('Search tool (do not edit)'!$B$2,Database!F64)),1,0)</f>
        <v>0</v>
      </c>
      <c r="B64">
        <f>IF('Search tool (do not edit)'!$B$2="All geographies",1,0)</f>
        <v>1</v>
      </c>
      <c r="C64">
        <f>IF(ISNUMBER(SEARCH('Search tool (do not edit)'!$B$1,Database!E64)),1,0)</f>
        <v>0</v>
      </c>
      <c r="D64">
        <f>IF('Search tool (do not edit)'!$B$1="All priorities",1,0)</f>
        <v>1</v>
      </c>
      <c r="E64">
        <f t="shared" si="0"/>
        <v>464</v>
      </c>
      <c r="F64">
        <f>IF((A64+B64+C64+D64&gt;=2),Database!A64,"zzz")</f>
        <v>0</v>
      </c>
      <c r="G64" t="str">
        <f t="shared" si="2"/>
        <v/>
      </c>
      <c r="H64">
        <f t="shared" si="1"/>
        <v>63</v>
      </c>
    </row>
    <row r="65" spans="1:8" x14ac:dyDescent="0.25">
      <c r="A65">
        <f>IF(ISNUMBER(SEARCH('Search tool (do not edit)'!$B$2,Database!F65)),1,0)</f>
        <v>0</v>
      </c>
      <c r="B65">
        <f>IF('Search tool (do not edit)'!$B$2="All geographies",1,0)</f>
        <v>1</v>
      </c>
      <c r="C65">
        <f>IF(ISNUMBER(SEARCH('Search tool (do not edit)'!$B$1,Database!E65)),1,0)</f>
        <v>0</v>
      </c>
      <c r="D65">
        <f>IF('Search tool (do not edit)'!$B$1="All priorities",1,0)</f>
        <v>1</v>
      </c>
      <c r="E65">
        <f t="shared" si="0"/>
        <v>464</v>
      </c>
      <c r="F65">
        <f>IF((A65+B65+C65+D65&gt;=2),Database!A65,"zzz")</f>
        <v>0</v>
      </c>
      <c r="G65" t="str">
        <f t="shared" si="2"/>
        <v/>
      </c>
      <c r="H65">
        <f t="shared" si="1"/>
        <v>64</v>
      </c>
    </row>
    <row r="66" spans="1:8" x14ac:dyDescent="0.25">
      <c r="A66">
        <f>IF(ISNUMBER(SEARCH('Search tool (do not edit)'!$B$2,Database!F66)),1,0)</f>
        <v>0</v>
      </c>
      <c r="B66">
        <f>IF('Search tool (do not edit)'!$B$2="All geographies",1,0)</f>
        <v>1</v>
      </c>
      <c r="C66">
        <f>IF(ISNUMBER(SEARCH('Search tool (do not edit)'!$B$1,Database!E66)),1,0)</f>
        <v>0</v>
      </c>
      <c r="D66">
        <f>IF('Search tool (do not edit)'!$B$1="All priorities",1,0)</f>
        <v>1</v>
      </c>
      <c r="E66">
        <f t="shared" ref="E66:E129" si="3">COUNTIF($F$2:$F$500,"&lt;="&amp;F66)</f>
        <v>464</v>
      </c>
      <c r="F66">
        <f>IF((A66+B66+C66+D66&gt;=2),Database!A66,"zzz")</f>
        <v>0</v>
      </c>
      <c r="G66" t="str">
        <f t="shared" si="2"/>
        <v/>
      </c>
      <c r="H66">
        <f t="shared" ref="H66:H129" si="4">ROW(H65)</f>
        <v>65</v>
      </c>
    </row>
    <row r="67" spans="1:8" x14ac:dyDescent="0.25">
      <c r="A67">
        <f>IF(ISNUMBER(SEARCH('Search tool (do not edit)'!$B$2,Database!F67)),1,0)</f>
        <v>0</v>
      </c>
      <c r="B67">
        <f>IF('Search tool (do not edit)'!$B$2="All geographies",1,0)</f>
        <v>1</v>
      </c>
      <c r="C67">
        <f>IF(ISNUMBER(SEARCH('Search tool (do not edit)'!$B$1,Database!E67)),1,0)</f>
        <v>0</v>
      </c>
      <c r="D67">
        <f>IF('Search tool (do not edit)'!$B$1="All priorities",1,0)</f>
        <v>1</v>
      </c>
      <c r="E67">
        <f t="shared" si="3"/>
        <v>464</v>
      </c>
      <c r="F67">
        <f>IF((A67+B67+C67+D67&gt;=2),Database!A67,"zzz")</f>
        <v>0</v>
      </c>
      <c r="G67" t="str">
        <f t="shared" ref="G67:G130" si="5">IFERROR(IF(VLOOKUP(H67,$E$2:$F$501,2,FALSE)="zzz","",VLOOKUP(H67,$E$2:$F$501,2,FALSE)),"")</f>
        <v/>
      </c>
      <c r="H67">
        <f t="shared" si="4"/>
        <v>66</v>
      </c>
    </row>
    <row r="68" spans="1:8" x14ac:dyDescent="0.25">
      <c r="A68">
        <f>IF(ISNUMBER(SEARCH('Search tool (do not edit)'!$B$2,Database!F68)),1,0)</f>
        <v>0</v>
      </c>
      <c r="B68">
        <f>IF('Search tool (do not edit)'!$B$2="All geographies",1,0)</f>
        <v>1</v>
      </c>
      <c r="C68">
        <f>IF(ISNUMBER(SEARCH('Search tool (do not edit)'!$B$1,Database!E68)),1,0)</f>
        <v>0</v>
      </c>
      <c r="D68">
        <f>IF('Search tool (do not edit)'!$B$1="All priorities",1,0)</f>
        <v>1</v>
      </c>
      <c r="E68">
        <f t="shared" si="3"/>
        <v>464</v>
      </c>
      <c r="F68">
        <f>IF((A68+B68+C68+D68&gt;=2),Database!A68,"zzz")</f>
        <v>0</v>
      </c>
      <c r="G68" t="str">
        <f t="shared" si="5"/>
        <v/>
      </c>
      <c r="H68">
        <f t="shared" si="4"/>
        <v>67</v>
      </c>
    </row>
    <row r="69" spans="1:8" x14ac:dyDescent="0.25">
      <c r="A69">
        <f>IF(ISNUMBER(SEARCH('Search tool (do not edit)'!$B$2,Database!F69)),1,0)</f>
        <v>0</v>
      </c>
      <c r="B69">
        <f>IF('Search tool (do not edit)'!$B$2="All geographies",1,0)</f>
        <v>1</v>
      </c>
      <c r="C69">
        <f>IF(ISNUMBER(SEARCH('Search tool (do not edit)'!$B$1,Database!E69)),1,0)</f>
        <v>0</v>
      </c>
      <c r="D69">
        <f>IF('Search tool (do not edit)'!$B$1="All priorities",1,0)</f>
        <v>1</v>
      </c>
      <c r="E69">
        <f t="shared" si="3"/>
        <v>464</v>
      </c>
      <c r="F69">
        <f>IF((A69+B69+C69+D69&gt;=2),Database!A69,"zzz")</f>
        <v>0</v>
      </c>
      <c r="G69" t="str">
        <f t="shared" si="5"/>
        <v/>
      </c>
      <c r="H69">
        <f t="shared" si="4"/>
        <v>68</v>
      </c>
    </row>
    <row r="70" spans="1:8" x14ac:dyDescent="0.25">
      <c r="A70">
        <f>IF(ISNUMBER(SEARCH('Search tool (do not edit)'!$B$2,Database!F70)),1,0)</f>
        <v>0</v>
      </c>
      <c r="B70">
        <f>IF('Search tool (do not edit)'!$B$2="All geographies",1,0)</f>
        <v>1</v>
      </c>
      <c r="C70">
        <f>IF(ISNUMBER(SEARCH('Search tool (do not edit)'!$B$1,Database!E70)),1,0)</f>
        <v>0</v>
      </c>
      <c r="D70">
        <f>IF('Search tool (do not edit)'!$B$1="All priorities",1,0)</f>
        <v>1</v>
      </c>
      <c r="E70">
        <f t="shared" si="3"/>
        <v>464</v>
      </c>
      <c r="F70">
        <f>IF((A70+B70+C70+D70&gt;=2),Database!A70,"zzz")</f>
        <v>0</v>
      </c>
      <c r="G70" t="str">
        <f t="shared" si="5"/>
        <v/>
      </c>
      <c r="H70">
        <f t="shared" si="4"/>
        <v>69</v>
      </c>
    </row>
    <row r="71" spans="1:8" x14ac:dyDescent="0.25">
      <c r="A71">
        <f>IF(ISNUMBER(SEARCH('Search tool (do not edit)'!$B$2,Database!F71)),1,0)</f>
        <v>0</v>
      </c>
      <c r="B71">
        <f>IF('Search tool (do not edit)'!$B$2="All geographies",1,0)</f>
        <v>1</v>
      </c>
      <c r="C71">
        <f>IF(ISNUMBER(SEARCH('Search tool (do not edit)'!$B$1,Database!E71)),1,0)</f>
        <v>0</v>
      </c>
      <c r="D71">
        <f>IF('Search tool (do not edit)'!$B$1="All priorities",1,0)</f>
        <v>1</v>
      </c>
      <c r="E71">
        <f t="shared" si="3"/>
        <v>464</v>
      </c>
      <c r="F71">
        <f>IF((A71+B71+C71+D71&gt;=2),Database!A71,"zzz")</f>
        <v>0</v>
      </c>
      <c r="G71" t="str">
        <f t="shared" si="5"/>
        <v/>
      </c>
      <c r="H71">
        <f t="shared" si="4"/>
        <v>70</v>
      </c>
    </row>
    <row r="72" spans="1:8" x14ac:dyDescent="0.25">
      <c r="A72">
        <f>IF(ISNUMBER(SEARCH('Search tool (do not edit)'!$B$2,Database!F72)),1,0)</f>
        <v>0</v>
      </c>
      <c r="B72">
        <f>IF('Search tool (do not edit)'!$B$2="All geographies",1,0)</f>
        <v>1</v>
      </c>
      <c r="C72">
        <f>IF(ISNUMBER(SEARCH('Search tool (do not edit)'!$B$1,Database!E72)),1,0)</f>
        <v>0</v>
      </c>
      <c r="D72">
        <f>IF('Search tool (do not edit)'!$B$1="All priorities",1,0)</f>
        <v>1</v>
      </c>
      <c r="E72">
        <f t="shared" si="3"/>
        <v>464</v>
      </c>
      <c r="F72">
        <f>IF((A72+B72+C72+D72&gt;=2),Database!A72,"zzz")</f>
        <v>0</v>
      </c>
      <c r="G72" t="str">
        <f t="shared" si="5"/>
        <v/>
      </c>
      <c r="H72">
        <f t="shared" si="4"/>
        <v>71</v>
      </c>
    </row>
    <row r="73" spans="1:8" x14ac:dyDescent="0.25">
      <c r="A73">
        <f>IF(ISNUMBER(SEARCH('Search tool (do not edit)'!$B$2,Database!F73)),1,0)</f>
        <v>0</v>
      </c>
      <c r="B73">
        <f>IF('Search tool (do not edit)'!$B$2="All geographies",1,0)</f>
        <v>1</v>
      </c>
      <c r="C73">
        <f>IF(ISNUMBER(SEARCH('Search tool (do not edit)'!$B$1,Database!E73)),1,0)</f>
        <v>0</v>
      </c>
      <c r="D73">
        <f>IF('Search tool (do not edit)'!$B$1="All priorities",1,0)</f>
        <v>1</v>
      </c>
      <c r="E73">
        <f t="shared" si="3"/>
        <v>464</v>
      </c>
      <c r="F73">
        <f>IF((A73+B73+C73+D73&gt;=2),Database!A73,"zzz")</f>
        <v>0</v>
      </c>
      <c r="G73" t="str">
        <f t="shared" si="5"/>
        <v/>
      </c>
      <c r="H73">
        <f t="shared" si="4"/>
        <v>72</v>
      </c>
    </row>
    <row r="74" spans="1:8" x14ac:dyDescent="0.25">
      <c r="A74">
        <f>IF(ISNUMBER(SEARCH('Search tool (do not edit)'!$B$2,Database!F74)),1,0)</f>
        <v>0</v>
      </c>
      <c r="B74">
        <f>IF('Search tool (do not edit)'!$B$2="All geographies",1,0)</f>
        <v>1</v>
      </c>
      <c r="C74">
        <f>IF(ISNUMBER(SEARCH('Search tool (do not edit)'!$B$1,Database!E74)),1,0)</f>
        <v>0</v>
      </c>
      <c r="D74">
        <f>IF('Search tool (do not edit)'!$B$1="All priorities",1,0)</f>
        <v>1</v>
      </c>
      <c r="E74">
        <f t="shared" si="3"/>
        <v>464</v>
      </c>
      <c r="F74">
        <f>IF((A74+B74+C74+D74&gt;=2),Database!A74,"zzz")</f>
        <v>0</v>
      </c>
      <c r="G74" t="str">
        <f t="shared" si="5"/>
        <v/>
      </c>
      <c r="H74">
        <f t="shared" si="4"/>
        <v>73</v>
      </c>
    </row>
    <row r="75" spans="1:8" x14ac:dyDescent="0.25">
      <c r="A75">
        <f>IF(ISNUMBER(SEARCH('Search tool (do not edit)'!$B$2,Database!F75)),1,0)</f>
        <v>0</v>
      </c>
      <c r="B75">
        <f>IF('Search tool (do not edit)'!$B$2="All geographies",1,0)</f>
        <v>1</v>
      </c>
      <c r="C75">
        <f>IF(ISNUMBER(SEARCH('Search tool (do not edit)'!$B$1,Database!E75)),1,0)</f>
        <v>0</v>
      </c>
      <c r="D75">
        <f>IF('Search tool (do not edit)'!$B$1="All priorities",1,0)</f>
        <v>1</v>
      </c>
      <c r="E75">
        <f t="shared" si="3"/>
        <v>464</v>
      </c>
      <c r="F75">
        <f>IF((A75+B75+C75+D75&gt;=2),Database!A75,"zzz")</f>
        <v>0</v>
      </c>
      <c r="G75" t="str">
        <f t="shared" si="5"/>
        <v/>
      </c>
      <c r="H75">
        <f t="shared" si="4"/>
        <v>74</v>
      </c>
    </row>
    <row r="76" spans="1:8" x14ac:dyDescent="0.25">
      <c r="A76">
        <f>IF(ISNUMBER(SEARCH('Search tool (do not edit)'!$B$2,Database!F76)),1,0)</f>
        <v>0</v>
      </c>
      <c r="B76">
        <f>IF('Search tool (do not edit)'!$B$2="All geographies",1,0)</f>
        <v>1</v>
      </c>
      <c r="C76">
        <f>IF(ISNUMBER(SEARCH('Search tool (do not edit)'!$B$1,Database!E76)),1,0)</f>
        <v>0</v>
      </c>
      <c r="D76">
        <f>IF('Search tool (do not edit)'!$B$1="All priorities",1,0)</f>
        <v>1</v>
      </c>
      <c r="E76">
        <f t="shared" si="3"/>
        <v>464</v>
      </c>
      <c r="F76">
        <f>IF((A76+B76+C76+D76&gt;=2),Database!A76,"zzz")</f>
        <v>0</v>
      </c>
      <c r="G76" t="str">
        <f t="shared" si="5"/>
        <v/>
      </c>
      <c r="H76">
        <f t="shared" si="4"/>
        <v>75</v>
      </c>
    </row>
    <row r="77" spans="1:8" x14ac:dyDescent="0.25">
      <c r="A77">
        <f>IF(ISNUMBER(SEARCH('Search tool (do not edit)'!$B$2,Database!F77)),1,0)</f>
        <v>0</v>
      </c>
      <c r="B77">
        <f>IF('Search tool (do not edit)'!$B$2="All geographies",1,0)</f>
        <v>1</v>
      </c>
      <c r="C77">
        <f>IF(ISNUMBER(SEARCH('Search tool (do not edit)'!$B$1,Database!E77)),1,0)</f>
        <v>0</v>
      </c>
      <c r="D77">
        <f>IF('Search tool (do not edit)'!$B$1="All priorities",1,0)</f>
        <v>1</v>
      </c>
      <c r="E77">
        <f t="shared" si="3"/>
        <v>464</v>
      </c>
      <c r="F77">
        <f>IF((A77+B77+C77+D77&gt;=2),Database!A77,"zzz")</f>
        <v>0</v>
      </c>
      <c r="G77" t="str">
        <f t="shared" si="5"/>
        <v/>
      </c>
      <c r="H77">
        <f t="shared" si="4"/>
        <v>76</v>
      </c>
    </row>
    <row r="78" spans="1:8" x14ac:dyDescent="0.25">
      <c r="A78">
        <f>IF(ISNUMBER(SEARCH('Search tool (do not edit)'!$B$2,Database!F78)),1,0)</f>
        <v>0</v>
      </c>
      <c r="B78">
        <f>IF('Search tool (do not edit)'!$B$2="All geographies",1,0)</f>
        <v>1</v>
      </c>
      <c r="C78">
        <f>IF(ISNUMBER(SEARCH('Search tool (do not edit)'!$B$1,Database!E78)),1,0)</f>
        <v>0</v>
      </c>
      <c r="D78">
        <f>IF('Search tool (do not edit)'!$B$1="All priorities",1,0)</f>
        <v>1</v>
      </c>
      <c r="E78">
        <f t="shared" si="3"/>
        <v>464</v>
      </c>
      <c r="F78">
        <f>IF((A78+B78+C78+D78&gt;=2),Database!A78,"zzz")</f>
        <v>0</v>
      </c>
      <c r="G78" t="str">
        <f t="shared" si="5"/>
        <v/>
      </c>
      <c r="H78">
        <f t="shared" si="4"/>
        <v>77</v>
      </c>
    </row>
    <row r="79" spans="1:8" x14ac:dyDescent="0.25">
      <c r="A79">
        <f>IF(ISNUMBER(SEARCH('Search tool (do not edit)'!$B$2,Database!F79)),1,0)</f>
        <v>0</v>
      </c>
      <c r="B79">
        <f>IF('Search tool (do not edit)'!$B$2="All geographies",1,0)</f>
        <v>1</v>
      </c>
      <c r="C79">
        <f>IF(ISNUMBER(SEARCH('Search tool (do not edit)'!$B$1,Database!E79)),1,0)</f>
        <v>0</v>
      </c>
      <c r="D79">
        <f>IF('Search tool (do not edit)'!$B$1="All priorities",1,0)</f>
        <v>1</v>
      </c>
      <c r="E79">
        <f t="shared" si="3"/>
        <v>464</v>
      </c>
      <c r="F79">
        <f>IF((A79+B79+C79+D79&gt;=2),Database!A79,"zzz")</f>
        <v>0</v>
      </c>
      <c r="G79" t="str">
        <f t="shared" si="5"/>
        <v/>
      </c>
      <c r="H79">
        <f t="shared" si="4"/>
        <v>78</v>
      </c>
    </row>
    <row r="80" spans="1:8" x14ac:dyDescent="0.25">
      <c r="A80">
        <f>IF(ISNUMBER(SEARCH('Search tool (do not edit)'!$B$2,Database!F80)),1,0)</f>
        <v>0</v>
      </c>
      <c r="B80">
        <f>IF('Search tool (do not edit)'!$B$2="All geographies",1,0)</f>
        <v>1</v>
      </c>
      <c r="C80">
        <f>IF(ISNUMBER(SEARCH('Search tool (do not edit)'!$B$1,Database!E80)),1,0)</f>
        <v>0</v>
      </c>
      <c r="D80">
        <f>IF('Search tool (do not edit)'!$B$1="All priorities",1,0)</f>
        <v>1</v>
      </c>
      <c r="E80">
        <f t="shared" si="3"/>
        <v>464</v>
      </c>
      <c r="F80">
        <f>IF((A80+B80+C80+D80&gt;=2),Database!A80,"zzz")</f>
        <v>0</v>
      </c>
      <c r="G80" t="str">
        <f t="shared" si="5"/>
        <v/>
      </c>
      <c r="H80">
        <f t="shared" si="4"/>
        <v>79</v>
      </c>
    </row>
    <row r="81" spans="1:8" x14ac:dyDescent="0.25">
      <c r="A81">
        <f>IF(ISNUMBER(SEARCH('Search tool (do not edit)'!$B$2,Database!F81)),1,0)</f>
        <v>0</v>
      </c>
      <c r="B81">
        <f>IF('Search tool (do not edit)'!$B$2="All geographies",1,0)</f>
        <v>1</v>
      </c>
      <c r="C81">
        <f>IF(ISNUMBER(SEARCH('Search tool (do not edit)'!$B$1,Database!E81)),1,0)</f>
        <v>0</v>
      </c>
      <c r="D81">
        <f>IF('Search tool (do not edit)'!$B$1="All priorities",1,0)</f>
        <v>1</v>
      </c>
      <c r="E81">
        <f t="shared" si="3"/>
        <v>464</v>
      </c>
      <c r="F81">
        <f>IF((A81+B81+C81+D81&gt;=2),Database!A81,"zzz")</f>
        <v>0</v>
      </c>
      <c r="G81" t="str">
        <f t="shared" si="5"/>
        <v/>
      </c>
      <c r="H81">
        <f t="shared" si="4"/>
        <v>80</v>
      </c>
    </row>
    <row r="82" spans="1:8" x14ac:dyDescent="0.25">
      <c r="A82">
        <f>IF(ISNUMBER(SEARCH('Search tool (do not edit)'!$B$2,Database!F82)),1,0)</f>
        <v>0</v>
      </c>
      <c r="B82">
        <f>IF('Search tool (do not edit)'!$B$2="All geographies",1,0)</f>
        <v>1</v>
      </c>
      <c r="C82">
        <f>IF(ISNUMBER(SEARCH('Search tool (do not edit)'!$B$1,Database!E82)),1,0)</f>
        <v>0</v>
      </c>
      <c r="D82">
        <f>IF('Search tool (do not edit)'!$B$1="All priorities",1,0)</f>
        <v>1</v>
      </c>
      <c r="E82">
        <f t="shared" si="3"/>
        <v>464</v>
      </c>
      <c r="F82">
        <f>IF((A82+B82+C82+D82&gt;=2),Database!A82,"zzz")</f>
        <v>0</v>
      </c>
      <c r="G82" t="str">
        <f t="shared" si="5"/>
        <v/>
      </c>
      <c r="H82">
        <f t="shared" si="4"/>
        <v>81</v>
      </c>
    </row>
    <row r="83" spans="1:8" x14ac:dyDescent="0.25">
      <c r="A83">
        <f>IF(ISNUMBER(SEARCH('Search tool (do not edit)'!$B$2,Database!F83)),1,0)</f>
        <v>0</v>
      </c>
      <c r="B83">
        <f>IF('Search tool (do not edit)'!$B$2="All geographies",1,0)</f>
        <v>1</v>
      </c>
      <c r="C83">
        <f>IF(ISNUMBER(SEARCH('Search tool (do not edit)'!$B$1,Database!E83)),1,0)</f>
        <v>0</v>
      </c>
      <c r="D83">
        <f>IF('Search tool (do not edit)'!$B$1="All priorities",1,0)</f>
        <v>1</v>
      </c>
      <c r="E83">
        <f t="shared" si="3"/>
        <v>464</v>
      </c>
      <c r="F83">
        <f>IF((A83+B83+C83+D83&gt;=2),Database!A83,"zzz")</f>
        <v>0</v>
      </c>
      <c r="G83" t="str">
        <f t="shared" si="5"/>
        <v/>
      </c>
      <c r="H83">
        <f t="shared" si="4"/>
        <v>82</v>
      </c>
    </row>
    <row r="84" spans="1:8" x14ac:dyDescent="0.25">
      <c r="A84">
        <f>IF(ISNUMBER(SEARCH('Search tool (do not edit)'!$B$2,Database!F84)),1,0)</f>
        <v>0</v>
      </c>
      <c r="B84">
        <f>IF('Search tool (do not edit)'!$B$2="All geographies",1,0)</f>
        <v>1</v>
      </c>
      <c r="C84">
        <f>IF(ISNUMBER(SEARCH('Search tool (do not edit)'!$B$1,Database!E84)),1,0)</f>
        <v>0</v>
      </c>
      <c r="D84">
        <f>IF('Search tool (do not edit)'!$B$1="All priorities",1,0)</f>
        <v>1</v>
      </c>
      <c r="E84">
        <f t="shared" si="3"/>
        <v>464</v>
      </c>
      <c r="F84">
        <f>IF((A84+B84+C84+D84&gt;=2),Database!A84,"zzz")</f>
        <v>0</v>
      </c>
      <c r="G84" t="str">
        <f t="shared" si="5"/>
        <v/>
      </c>
      <c r="H84">
        <f t="shared" si="4"/>
        <v>83</v>
      </c>
    </row>
    <row r="85" spans="1:8" x14ac:dyDescent="0.25">
      <c r="A85">
        <f>IF(ISNUMBER(SEARCH('Search tool (do not edit)'!$B$2,Database!F85)),1,0)</f>
        <v>0</v>
      </c>
      <c r="B85">
        <f>IF('Search tool (do not edit)'!$B$2="All geographies",1,0)</f>
        <v>1</v>
      </c>
      <c r="C85">
        <f>IF(ISNUMBER(SEARCH('Search tool (do not edit)'!$B$1,Database!E85)),1,0)</f>
        <v>0</v>
      </c>
      <c r="D85">
        <f>IF('Search tool (do not edit)'!$B$1="All priorities",1,0)</f>
        <v>1</v>
      </c>
      <c r="E85">
        <f t="shared" si="3"/>
        <v>464</v>
      </c>
      <c r="F85">
        <f>IF((A85+B85+C85+D85&gt;=2),Database!A85,"zzz")</f>
        <v>0</v>
      </c>
      <c r="G85" t="str">
        <f t="shared" si="5"/>
        <v/>
      </c>
      <c r="H85">
        <f t="shared" si="4"/>
        <v>84</v>
      </c>
    </row>
    <row r="86" spans="1:8" x14ac:dyDescent="0.25">
      <c r="A86">
        <f>IF(ISNUMBER(SEARCH('Search tool (do not edit)'!$B$2,Database!F86)),1,0)</f>
        <v>0</v>
      </c>
      <c r="B86">
        <f>IF('Search tool (do not edit)'!$B$2="All geographies",1,0)</f>
        <v>1</v>
      </c>
      <c r="C86">
        <f>IF(ISNUMBER(SEARCH('Search tool (do not edit)'!$B$1,Database!E86)),1,0)</f>
        <v>0</v>
      </c>
      <c r="D86">
        <f>IF('Search tool (do not edit)'!$B$1="All priorities",1,0)</f>
        <v>1</v>
      </c>
      <c r="E86">
        <f t="shared" si="3"/>
        <v>464</v>
      </c>
      <c r="F86">
        <f>IF((A86+B86+C86+D86&gt;=2),Database!A86,"zzz")</f>
        <v>0</v>
      </c>
      <c r="G86" t="str">
        <f t="shared" si="5"/>
        <v/>
      </c>
      <c r="H86">
        <f t="shared" si="4"/>
        <v>85</v>
      </c>
    </row>
    <row r="87" spans="1:8" x14ac:dyDescent="0.25">
      <c r="A87">
        <f>IF(ISNUMBER(SEARCH('Search tool (do not edit)'!$B$2,Database!F87)),1,0)</f>
        <v>0</v>
      </c>
      <c r="B87">
        <f>IF('Search tool (do not edit)'!$B$2="All geographies",1,0)</f>
        <v>1</v>
      </c>
      <c r="C87">
        <f>IF(ISNUMBER(SEARCH('Search tool (do not edit)'!$B$1,Database!E87)),1,0)</f>
        <v>0</v>
      </c>
      <c r="D87">
        <f>IF('Search tool (do not edit)'!$B$1="All priorities",1,0)</f>
        <v>1</v>
      </c>
      <c r="E87">
        <f t="shared" si="3"/>
        <v>464</v>
      </c>
      <c r="F87">
        <f>IF((A87+B87+C87+D87&gt;=2),Database!A87,"zzz")</f>
        <v>0</v>
      </c>
      <c r="G87" t="str">
        <f t="shared" si="5"/>
        <v/>
      </c>
      <c r="H87">
        <f t="shared" si="4"/>
        <v>86</v>
      </c>
    </row>
    <row r="88" spans="1:8" x14ac:dyDescent="0.25">
      <c r="A88">
        <f>IF(ISNUMBER(SEARCH('Search tool (do not edit)'!$B$2,Database!F88)),1,0)</f>
        <v>0</v>
      </c>
      <c r="B88">
        <f>IF('Search tool (do not edit)'!$B$2="All geographies",1,0)</f>
        <v>1</v>
      </c>
      <c r="C88">
        <f>IF(ISNUMBER(SEARCH('Search tool (do not edit)'!$B$1,Database!E88)),1,0)</f>
        <v>0</v>
      </c>
      <c r="D88">
        <f>IF('Search tool (do not edit)'!$B$1="All priorities",1,0)</f>
        <v>1</v>
      </c>
      <c r="E88">
        <f t="shared" si="3"/>
        <v>464</v>
      </c>
      <c r="F88">
        <f>IF((A88+B88+C88+D88&gt;=2),Database!A88,"zzz")</f>
        <v>0</v>
      </c>
      <c r="G88" t="str">
        <f t="shared" si="5"/>
        <v/>
      </c>
      <c r="H88">
        <f t="shared" si="4"/>
        <v>87</v>
      </c>
    </row>
    <row r="89" spans="1:8" x14ac:dyDescent="0.25">
      <c r="A89">
        <f>IF(ISNUMBER(SEARCH('Search tool (do not edit)'!$B$2,Database!F89)),1,0)</f>
        <v>0</v>
      </c>
      <c r="B89">
        <f>IF('Search tool (do not edit)'!$B$2="All geographies",1,0)</f>
        <v>1</v>
      </c>
      <c r="C89">
        <f>IF(ISNUMBER(SEARCH('Search tool (do not edit)'!$B$1,Database!E89)),1,0)</f>
        <v>0</v>
      </c>
      <c r="D89">
        <f>IF('Search tool (do not edit)'!$B$1="All priorities",1,0)</f>
        <v>1</v>
      </c>
      <c r="E89">
        <f t="shared" si="3"/>
        <v>464</v>
      </c>
      <c r="F89">
        <f>IF((A89+B89+C89+D89&gt;=2),Database!A89,"zzz")</f>
        <v>0</v>
      </c>
      <c r="G89" t="str">
        <f t="shared" si="5"/>
        <v/>
      </c>
      <c r="H89">
        <f t="shared" si="4"/>
        <v>88</v>
      </c>
    </row>
    <row r="90" spans="1:8" x14ac:dyDescent="0.25">
      <c r="A90">
        <f>IF(ISNUMBER(SEARCH('Search tool (do not edit)'!$B$2,Database!F90)),1,0)</f>
        <v>0</v>
      </c>
      <c r="B90">
        <f>IF('Search tool (do not edit)'!$B$2="All geographies",1,0)</f>
        <v>1</v>
      </c>
      <c r="C90">
        <f>IF(ISNUMBER(SEARCH('Search tool (do not edit)'!$B$1,Database!E90)),1,0)</f>
        <v>0</v>
      </c>
      <c r="D90">
        <f>IF('Search tool (do not edit)'!$B$1="All priorities",1,0)</f>
        <v>1</v>
      </c>
      <c r="E90">
        <f t="shared" si="3"/>
        <v>464</v>
      </c>
      <c r="F90">
        <f>IF((A90+B90+C90+D90&gt;=2),Database!A90,"zzz")</f>
        <v>0</v>
      </c>
      <c r="G90" t="str">
        <f t="shared" si="5"/>
        <v/>
      </c>
      <c r="H90">
        <f t="shared" si="4"/>
        <v>89</v>
      </c>
    </row>
    <row r="91" spans="1:8" x14ac:dyDescent="0.25">
      <c r="A91">
        <f>IF(ISNUMBER(SEARCH('Search tool (do not edit)'!$B$2,Database!F91)),1,0)</f>
        <v>0</v>
      </c>
      <c r="B91">
        <f>IF('Search tool (do not edit)'!$B$2="All geographies",1,0)</f>
        <v>1</v>
      </c>
      <c r="C91">
        <f>IF(ISNUMBER(SEARCH('Search tool (do not edit)'!$B$1,Database!E91)),1,0)</f>
        <v>0</v>
      </c>
      <c r="D91">
        <f>IF('Search tool (do not edit)'!$B$1="All priorities",1,0)</f>
        <v>1</v>
      </c>
      <c r="E91">
        <f t="shared" si="3"/>
        <v>464</v>
      </c>
      <c r="F91">
        <f>IF((A91+B91+C91+D91&gt;=2),Database!A91,"zzz")</f>
        <v>0</v>
      </c>
      <c r="G91" t="str">
        <f t="shared" si="5"/>
        <v/>
      </c>
      <c r="H91">
        <f t="shared" si="4"/>
        <v>90</v>
      </c>
    </row>
    <row r="92" spans="1:8" x14ac:dyDescent="0.25">
      <c r="A92">
        <f>IF(ISNUMBER(SEARCH('Search tool (do not edit)'!$B$2,Database!F92)),1,0)</f>
        <v>0</v>
      </c>
      <c r="B92">
        <f>IF('Search tool (do not edit)'!$B$2="All geographies",1,0)</f>
        <v>1</v>
      </c>
      <c r="C92">
        <f>IF(ISNUMBER(SEARCH('Search tool (do not edit)'!$B$1,Database!E92)),1,0)</f>
        <v>0</v>
      </c>
      <c r="D92">
        <f>IF('Search tool (do not edit)'!$B$1="All priorities",1,0)</f>
        <v>1</v>
      </c>
      <c r="E92">
        <f t="shared" si="3"/>
        <v>464</v>
      </c>
      <c r="F92">
        <f>IF((A92+B92+C92+D92&gt;=2),Database!A92,"zzz")</f>
        <v>0</v>
      </c>
      <c r="G92" t="str">
        <f t="shared" si="5"/>
        <v/>
      </c>
      <c r="H92">
        <f t="shared" si="4"/>
        <v>91</v>
      </c>
    </row>
    <row r="93" spans="1:8" x14ac:dyDescent="0.25">
      <c r="A93">
        <f>IF(ISNUMBER(SEARCH('Search tool (do not edit)'!$B$2,Database!F93)),1,0)</f>
        <v>0</v>
      </c>
      <c r="B93">
        <f>IF('Search tool (do not edit)'!$B$2="All geographies",1,0)</f>
        <v>1</v>
      </c>
      <c r="C93">
        <f>IF(ISNUMBER(SEARCH('Search tool (do not edit)'!$B$1,Database!E93)),1,0)</f>
        <v>0</v>
      </c>
      <c r="D93">
        <f>IF('Search tool (do not edit)'!$B$1="All priorities",1,0)</f>
        <v>1</v>
      </c>
      <c r="E93">
        <f t="shared" si="3"/>
        <v>464</v>
      </c>
      <c r="F93">
        <f>IF((A93+B93+C93+D93&gt;=2),Database!A93,"zzz")</f>
        <v>0</v>
      </c>
      <c r="G93" t="str">
        <f t="shared" si="5"/>
        <v/>
      </c>
      <c r="H93">
        <f t="shared" si="4"/>
        <v>92</v>
      </c>
    </row>
    <row r="94" spans="1:8" x14ac:dyDescent="0.25">
      <c r="A94">
        <f>IF(ISNUMBER(SEARCH('Search tool (do not edit)'!$B$2,Database!F94)),1,0)</f>
        <v>0</v>
      </c>
      <c r="B94">
        <f>IF('Search tool (do not edit)'!$B$2="All geographies",1,0)</f>
        <v>1</v>
      </c>
      <c r="C94">
        <f>IF(ISNUMBER(SEARCH('Search tool (do not edit)'!$B$1,Database!E94)),1,0)</f>
        <v>0</v>
      </c>
      <c r="D94">
        <f>IF('Search tool (do not edit)'!$B$1="All priorities",1,0)</f>
        <v>1</v>
      </c>
      <c r="E94">
        <f t="shared" si="3"/>
        <v>464</v>
      </c>
      <c r="F94">
        <f>IF((A94+B94+C94+D94&gt;=2),Database!A94,"zzz")</f>
        <v>0</v>
      </c>
      <c r="G94" t="str">
        <f t="shared" si="5"/>
        <v/>
      </c>
      <c r="H94">
        <f t="shared" si="4"/>
        <v>93</v>
      </c>
    </row>
    <row r="95" spans="1:8" x14ac:dyDescent="0.25">
      <c r="A95">
        <f>IF(ISNUMBER(SEARCH('Search tool (do not edit)'!$B$2,Database!F95)),1,0)</f>
        <v>0</v>
      </c>
      <c r="B95">
        <f>IF('Search tool (do not edit)'!$B$2="All geographies",1,0)</f>
        <v>1</v>
      </c>
      <c r="C95">
        <f>IF(ISNUMBER(SEARCH('Search tool (do not edit)'!$B$1,Database!E95)),1,0)</f>
        <v>0</v>
      </c>
      <c r="D95">
        <f>IF('Search tool (do not edit)'!$B$1="All priorities",1,0)</f>
        <v>1</v>
      </c>
      <c r="E95">
        <f t="shared" si="3"/>
        <v>464</v>
      </c>
      <c r="F95">
        <f>IF((A95+B95+C95+D95&gt;=2),Database!A95,"zzz")</f>
        <v>0</v>
      </c>
      <c r="G95" t="str">
        <f t="shared" si="5"/>
        <v/>
      </c>
      <c r="H95">
        <f t="shared" si="4"/>
        <v>94</v>
      </c>
    </row>
    <row r="96" spans="1:8" x14ac:dyDescent="0.25">
      <c r="A96">
        <f>IF(ISNUMBER(SEARCH('Search tool (do not edit)'!$B$2,Database!F96)),1,0)</f>
        <v>0</v>
      </c>
      <c r="B96">
        <f>IF('Search tool (do not edit)'!$B$2="All geographies",1,0)</f>
        <v>1</v>
      </c>
      <c r="C96">
        <f>IF(ISNUMBER(SEARCH('Search tool (do not edit)'!$B$1,Database!E96)),1,0)</f>
        <v>0</v>
      </c>
      <c r="D96">
        <f>IF('Search tool (do not edit)'!$B$1="All priorities",1,0)</f>
        <v>1</v>
      </c>
      <c r="E96">
        <f t="shared" si="3"/>
        <v>464</v>
      </c>
      <c r="F96">
        <f>IF((A96+B96+C96+D96&gt;=2),Database!A96,"zzz")</f>
        <v>0</v>
      </c>
      <c r="G96" t="str">
        <f t="shared" si="5"/>
        <v/>
      </c>
      <c r="H96">
        <f t="shared" si="4"/>
        <v>95</v>
      </c>
    </row>
    <row r="97" spans="1:8" x14ac:dyDescent="0.25">
      <c r="A97">
        <f>IF(ISNUMBER(SEARCH('Search tool (do not edit)'!$B$2,Database!F97)),1,0)</f>
        <v>0</v>
      </c>
      <c r="B97">
        <f>IF('Search tool (do not edit)'!$B$2="All geographies",1,0)</f>
        <v>1</v>
      </c>
      <c r="C97">
        <f>IF(ISNUMBER(SEARCH('Search tool (do not edit)'!$B$1,Database!E97)),1,0)</f>
        <v>0</v>
      </c>
      <c r="D97">
        <f>IF('Search tool (do not edit)'!$B$1="All priorities",1,0)</f>
        <v>1</v>
      </c>
      <c r="E97">
        <f t="shared" si="3"/>
        <v>464</v>
      </c>
      <c r="F97">
        <f>IF((A97+B97+C97+D97&gt;=2),Database!A97,"zzz")</f>
        <v>0</v>
      </c>
      <c r="G97" t="str">
        <f t="shared" si="5"/>
        <v/>
      </c>
      <c r="H97">
        <f t="shared" si="4"/>
        <v>96</v>
      </c>
    </row>
    <row r="98" spans="1:8" x14ac:dyDescent="0.25">
      <c r="A98">
        <f>IF(ISNUMBER(SEARCH('Search tool (do not edit)'!$B$2,Database!F98)),1,0)</f>
        <v>0</v>
      </c>
      <c r="B98">
        <f>IF('Search tool (do not edit)'!$B$2="All geographies",1,0)</f>
        <v>1</v>
      </c>
      <c r="C98">
        <f>IF(ISNUMBER(SEARCH('Search tool (do not edit)'!$B$1,Database!E98)),1,0)</f>
        <v>0</v>
      </c>
      <c r="D98">
        <f>IF('Search tool (do not edit)'!$B$1="All priorities",1,0)</f>
        <v>1</v>
      </c>
      <c r="E98">
        <f t="shared" si="3"/>
        <v>464</v>
      </c>
      <c r="F98">
        <f>IF((A98+B98+C98+D98&gt;=2),Database!A98,"zzz")</f>
        <v>0</v>
      </c>
      <c r="G98" t="str">
        <f t="shared" si="5"/>
        <v/>
      </c>
      <c r="H98">
        <f t="shared" si="4"/>
        <v>97</v>
      </c>
    </row>
    <row r="99" spans="1:8" x14ac:dyDescent="0.25">
      <c r="A99">
        <f>IF(ISNUMBER(SEARCH('Search tool (do not edit)'!$B$2,Database!F99)),1,0)</f>
        <v>0</v>
      </c>
      <c r="B99">
        <f>IF('Search tool (do not edit)'!$B$2="All geographies",1,0)</f>
        <v>1</v>
      </c>
      <c r="C99">
        <f>IF(ISNUMBER(SEARCH('Search tool (do not edit)'!$B$1,Database!E99)),1,0)</f>
        <v>0</v>
      </c>
      <c r="D99">
        <f>IF('Search tool (do not edit)'!$B$1="All priorities",1,0)</f>
        <v>1</v>
      </c>
      <c r="E99">
        <f t="shared" si="3"/>
        <v>464</v>
      </c>
      <c r="F99">
        <f>IF((A99+B99+C99+D99&gt;=2),Database!A99,"zzz")</f>
        <v>0</v>
      </c>
      <c r="G99" t="str">
        <f t="shared" si="5"/>
        <v/>
      </c>
      <c r="H99">
        <f t="shared" si="4"/>
        <v>98</v>
      </c>
    </row>
    <row r="100" spans="1:8" x14ac:dyDescent="0.25">
      <c r="A100">
        <f>IF(ISNUMBER(SEARCH('Search tool (do not edit)'!$B$2,Database!F100)),1,0)</f>
        <v>0</v>
      </c>
      <c r="B100">
        <f>IF('Search tool (do not edit)'!$B$2="All geographies",1,0)</f>
        <v>1</v>
      </c>
      <c r="C100">
        <f>IF(ISNUMBER(SEARCH('Search tool (do not edit)'!$B$1,Database!E100)),1,0)</f>
        <v>0</v>
      </c>
      <c r="D100">
        <f>IF('Search tool (do not edit)'!$B$1="All priorities",1,0)</f>
        <v>1</v>
      </c>
      <c r="E100">
        <f t="shared" si="3"/>
        <v>464</v>
      </c>
      <c r="F100">
        <f>IF((A100+B100+C100+D100&gt;=2),Database!A100,"zzz")</f>
        <v>0</v>
      </c>
      <c r="G100" t="str">
        <f t="shared" si="5"/>
        <v/>
      </c>
      <c r="H100">
        <f t="shared" si="4"/>
        <v>99</v>
      </c>
    </row>
    <row r="101" spans="1:8" x14ac:dyDescent="0.25">
      <c r="A101">
        <f>IF(ISNUMBER(SEARCH('Search tool (do not edit)'!$B$2,Database!F101)),1,0)</f>
        <v>0</v>
      </c>
      <c r="B101">
        <f>IF('Search tool (do not edit)'!$B$2="All geographies",1,0)</f>
        <v>1</v>
      </c>
      <c r="C101">
        <f>IF(ISNUMBER(SEARCH('Search tool (do not edit)'!$B$1,Database!E101)),1,0)</f>
        <v>0</v>
      </c>
      <c r="D101">
        <f>IF('Search tool (do not edit)'!$B$1="All priorities",1,0)</f>
        <v>1</v>
      </c>
      <c r="E101">
        <f t="shared" si="3"/>
        <v>464</v>
      </c>
      <c r="F101">
        <f>IF((A101+B101+C101+D101&gt;=2),Database!A101,"zzz")</f>
        <v>0</v>
      </c>
      <c r="G101" t="str">
        <f t="shared" si="5"/>
        <v/>
      </c>
      <c r="H101">
        <f t="shared" si="4"/>
        <v>100</v>
      </c>
    </row>
    <row r="102" spans="1:8" x14ac:dyDescent="0.25">
      <c r="A102">
        <f>IF(ISNUMBER(SEARCH('Search tool (do not edit)'!$B$2,Database!F102)),1,0)</f>
        <v>0</v>
      </c>
      <c r="B102">
        <f>IF('Search tool (do not edit)'!$B$2="All geographies",1,0)</f>
        <v>1</v>
      </c>
      <c r="C102">
        <f>IF(ISNUMBER(SEARCH('Search tool (do not edit)'!$B$1,Database!E102)),1,0)</f>
        <v>0</v>
      </c>
      <c r="D102">
        <f>IF('Search tool (do not edit)'!$B$1="All priorities",1,0)</f>
        <v>1</v>
      </c>
      <c r="E102">
        <f t="shared" si="3"/>
        <v>464</v>
      </c>
      <c r="F102">
        <f>IF((A102+B102+C102+D102&gt;=2),Database!A102,"zzz")</f>
        <v>0</v>
      </c>
      <c r="G102" t="str">
        <f t="shared" si="5"/>
        <v/>
      </c>
      <c r="H102">
        <f t="shared" si="4"/>
        <v>101</v>
      </c>
    </row>
    <row r="103" spans="1:8" x14ac:dyDescent="0.25">
      <c r="A103">
        <f>IF(ISNUMBER(SEARCH('Search tool (do not edit)'!$B$2,Database!F103)),1,0)</f>
        <v>0</v>
      </c>
      <c r="B103">
        <f>IF('Search tool (do not edit)'!$B$2="All geographies",1,0)</f>
        <v>1</v>
      </c>
      <c r="C103">
        <f>IF(ISNUMBER(SEARCH('Search tool (do not edit)'!$B$1,Database!E103)),1,0)</f>
        <v>0</v>
      </c>
      <c r="D103">
        <f>IF('Search tool (do not edit)'!$B$1="All priorities",1,0)</f>
        <v>1</v>
      </c>
      <c r="E103">
        <f t="shared" si="3"/>
        <v>464</v>
      </c>
      <c r="F103">
        <f>IF((A103+B103+C103+D103&gt;=2),Database!A103,"zzz")</f>
        <v>0</v>
      </c>
      <c r="G103" t="str">
        <f t="shared" si="5"/>
        <v/>
      </c>
      <c r="H103">
        <f t="shared" si="4"/>
        <v>102</v>
      </c>
    </row>
    <row r="104" spans="1:8" x14ac:dyDescent="0.25">
      <c r="A104">
        <f>IF(ISNUMBER(SEARCH('Search tool (do not edit)'!$B$2,Database!F104)),1,0)</f>
        <v>0</v>
      </c>
      <c r="B104">
        <f>IF('Search tool (do not edit)'!$B$2="All geographies",1,0)</f>
        <v>1</v>
      </c>
      <c r="C104">
        <f>IF(ISNUMBER(SEARCH('Search tool (do not edit)'!$B$1,Database!E104)),1,0)</f>
        <v>0</v>
      </c>
      <c r="D104">
        <f>IF('Search tool (do not edit)'!$B$1="All priorities",1,0)</f>
        <v>1</v>
      </c>
      <c r="E104">
        <f t="shared" si="3"/>
        <v>464</v>
      </c>
      <c r="F104">
        <f>IF((A104+B104+C104+D104&gt;=2),Database!A104,"zzz")</f>
        <v>0</v>
      </c>
      <c r="G104" t="str">
        <f t="shared" si="5"/>
        <v/>
      </c>
      <c r="H104">
        <f t="shared" si="4"/>
        <v>103</v>
      </c>
    </row>
    <row r="105" spans="1:8" x14ac:dyDescent="0.25">
      <c r="A105">
        <f>IF(ISNUMBER(SEARCH('Search tool (do not edit)'!$B$2,Database!F105)),1,0)</f>
        <v>0</v>
      </c>
      <c r="B105">
        <f>IF('Search tool (do not edit)'!$B$2="All geographies",1,0)</f>
        <v>1</v>
      </c>
      <c r="C105">
        <f>IF(ISNUMBER(SEARCH('Search tool (do not edit)'!$B$1,Database!E105)),1,0)</f>
        <v>0</v>
      </c>
      <c r="D105">
        <f>IF('Search tool (do not edit)'!$B$1="All priorities",1,0)</f>
        <v>1</v>
      </c>
      <c r="E105">
        <f t="shared" si="3"/>
        <v>464</v>
      </c>
      <c r="F105">
        <f>IF((A105+B105+C105+D105&gt;=2),Database!A105,"zzz")</f>
        <v>0</v>
      </c>
      <c r="G105" t="str">
        <f t="shared" si="5"/>
        <v/>
      </c>
      <c r="H105">
        <f t="shared" si="4"/>
        <v>104</v>
      </c>
    </row>
    <row r="106" spans="1:8" x14ac:dyDescent="0.25">
      <c r="A106">
        <f>IF(ISNUMBER(SEARCH('Search tool (do not edit)'!$B$2,Database!F106)),1,0)</f>
        <v>0</v>
      </c>
      <c r="B106">
        <f>IF('Search tool (do not edit)'!$B$2="All geographies",1,0)</f>
        <v>1</v>
      </c>
      <c r="C106">
        <f>IF(ISNUMBER(SEARCH('Search tool (do not edit)'!$B$1,Database!E106)),1,0)</f>
        <v>0</v>
      </c>
      <c r="D106">
        <f>IF('Search tool (do not edit)'!$B$1="All priorities",1,0)</f>
        <v>1</v>
      </c>
      <c r="E106">
        <f t="shared" si="3"/>
        <v>464</v>
      </c>
      <c r="F106">
        <f>IF((A106+B106+C106+D106&gt;=2),Database!A106,"zzz")</f>
        <v>0</v>
      </c>
      <c r="G106" t="str">
        <f t="shared" si="5"/>
        <v/>
      </c>
      <c r="H106">
        <f t="shared" si="4"/>
        <v>105</v>
      </c>
    </row>
    <row r="107" spans="1:8" x14ac:dyDescent="0.25">
      <c r="A107">
        <f>IF(ISNUMBER(SEARCH('Search tool (do not edit)'!$B$2,Database!F107)),1,0)</f>
        <v>0</v>
      </c>
      <c r="B107">
        <f>IF('Search tool (do not edit)'!$B$2="All geographies",1,0)</f>
        <v>1</v>
      </c>
      <c r="C107">
        <f>IF(ISNUMBER(SEARCH('Search tool (do not edit)'!$B$1,Database!E107)),1,0)</f>
        <v>0</v>
      </c>
      <c r="D107">
        <f>IF('Search tool (do not edit)'!$B$1="All priorities",1,0)</f>
        <v>1</v>
      </c>
      <c r="E107">
        <f t="shared" si="3"/>
        <v>464</v>
      </c>
      <c r="F107">
        <f>IF((A107+B107+C107+D107&gt;=2),Database!A107,"zzz")</f>
        <v>0</v>
      </c>
      <c r="G107" t="str">
        <f t="shared" si="5"/>
        <v/>
      </c>
      <c r="H107">
        <f t="shared" si="4"/>
        <v>106</v>
      </c>
    </row>
    <row r="108" spans="1:8" x14ac:dyDescent="0.25">
      <c r="A108">
        <f>IF(ISNUMBER(SEARCH('Search tool (do not edit)'!$B$2,Database!F108)),1,0)</f>
        <v>0</v>
      </c>
      <c r="B108">
        <f>IF('Search tool (do not edit)'!$B$2="All geographies",1,0)</f>
        <v>1</v>
      </c>
      <c r="C108">
        <f>IF(ISNUMBER(SEARCH('Search tool (do not edit)'!$B$1,Database!E108)),1,0)</f>
        <v>0</v>
      </c>
      <c r="D108">
        <f>IF('Search tool (do not edit)'!$B$1="All priorities",1,0)</f>
        <v>1</v>
      </c>
      <c r="E108">
        <f t="shared" si="3"/>
        <v>464</v>
      </c>
      <c r="F108">
        <f>IF((A108+B108+C108+D108&gt;=2),Database!A108,"zzz")</f>
        <v>0</v>
      </c>
      <c r="G108" t="str">
        <f t="shared" si="5"/>
        <v/>
      </c>
      <c r="H108">
        <f t="shared" si="4"/>
        <v>107</v>
      </c>
    </row>
    <row r="109" spans="1:8" x14ac:dyDescent="0.25">
      <c r="A109">
        <f>IF(ISNUMBER(SEARCH('Search tool (do not edit)'!$B$2,Database!F109)),1,0)</f>
        <v>0</v>
      </c>
      <c r="B109">
        <f>IF('Search tool (do not edit)'!$B$2="All geographies",1,0)</f>
        <v>1</v>
      </c>
      <c r="C109">
        <f>IF(ISNUMBER(SEARCH('Search tool (do not edit)'!$B$1,Database!E109)),1,0)</f>
        <v>0</v>
      </c>
      <c r="D109">
        <f>IF('Search tool (do not edit)'!$B$1="All priorities",1,0)</f>
        <v>1</v>
      </c>
      <c r="E109">
        <f t="shared" si="3"/>
        <v>464</v>
      </c>
      <c r="F109">
        <f>IF((A109+B109+C109+D109&gt;=2),Database!A109,"zzz")</f>
        <v>0</v>
      </c>
      <c r="G109" t="str">
        <f t="shared" si="5"/>
        <v/>
      </c>
      <c r="H109">
        <f t="shared" si="4"/>
        <v>108</v>
      </c>
    </row>
    <row r="110" spans="1:8" x14ac:dyDescent="0.25">
      <c r="A110">
        <f>IF(ISNUMBER(SEARCH('Search tool (do not edit)'!$B$2,Database!F110)),1,0)</f>
        <v>0</v>
      </c>
      <c r="B110">
        <f>IF('Search tool (do not edit)'!$B$2="All geographies",1,0)</f>
        <v>1</v>
      </c>
      <c r="C110">
        <f>IF(ISNUMBER(SEARCH('Search tool (do not edit)'!$B$1,Database!E110)),1,0)</f>
        <v>0</v>
      </c>
      <c r="D110">
        <f>IF('Search tool (do not edit)'!$B$1="All priorities",1,0)</f>
        <v>1</v>
      </c>
      <c r="E110">
        <f t="shared" si="3"/>
        <v>464</v>
      </c>
      <c r="F110">
        <f>IF((A110+B110+C110+D110&gt;=2),Database!A110,"zzz")</f>
        <v>0</v>
      </c>
      <c r="G110" t="str">
        <f t="shared" si="5"/>
        <v/>
      </c>
      <c r="H110">
        <f t="shared" si="4"/>
        <v>109</v>
      </c>
    </row>
    <row r="111" spans="1:8" x14ac:dyDescent="0.25">
      <c r="A111">
        <f>IF(ISNUMBER(SEARCH('Search tool (do not edit)'!$B$2,Database!F111)),1,0)</f>
        <v>0</v>
      </c>
      <c r="B111">
        <f>IF('Search tool (do not edit)'!$B$2="All geographies",1,0)</f>
        <v>1</v>
      </c>
      <c r="C111">
        <f>IF(ISNUMBER(SEARCH('Search tool (do not edit)'!$B$1,Database!E111)),1,0)</f>
        <v>0</v>
      </c>
      <c r="D111">
        <f>IF('Search tool (do not edit)'!$B$1="All priorities",1,0)</f>
        <v>1</v>
      </c>
      <c r="E111">
        <f t="shared" si="3"/>
        <v>464</v>
      </c>
      <c r="F111">
        <f>IF((A111+B111+C111+D111&gt;=2),Database!A111,"zzz")</f>
        <v>0</v>
      </c>
      <c r="G111" t="str">
        <f t="shared" si="5"/>
        <v/>
      </c>
      <c r="H111">
        <f t="shared" si="4"/>
        <v>110</v>
      </c>
    </row>
    <row r="112" spans="1:8" x14ac:dyDescent="0.25">
      <c r="A112">
        <f>IF(ISNUMBER(SEARCH('Search tool (do not edit)'!$B$2,Database!F112)),1,0)</f>
        <v>0</v>
      </c>
      <c r="B112">
        <f>IF('Search tool (do not edit)'!$B$2="All geographies",1,0)</f>
        <v>1</v>
      </c>
      <c r="C112">
        <f>IF(ISNUMBER(SEARCH('Search tool (do not edit)'!$B$1,Database!E112)),1,0)</f>
        <v>0</v>
      </c>
      <c r="D112">
        <f>IF('Search tool (do not edit)'!$B$1="All priorities",1,0)</f>
        <v>1</v>
      </c>
      <c r="E112">
        <f t="shared" si="3"/>
        <v>464</v>
      </c>
      <c r="F112">
        <f>IF((A112+B112+C112+D112&gt;=2),Database!A112,"zzz")</f>
        <v>0</v>
      </c>
      <c r="G112" t="str">
        <f t="shared" si="5"/>
        <v/>
      </c>
      <c r="H112">
        <f t="shared" si="4"/>
        <v>111</v>
      </c>
    </row>
    <row r="113" spans="1:8" x14ac:dyDescent="0.25">
      <c r="A113">
        <f>IF(ISNUMBER(SEARCH('Search tool (do not edit)'!$B$2,Database!F113)),1,0)</f>
        <v>0</v>
      </c>
      <c r="B113">
        <f>IF('Search tool (do not edit)'!$B$2="All geographies",1,0)</f>
        <v>1</v>
      </c>
      <c r="C113">
        <f>IF(ISNUMBER(SEARCH('Search tool (do not edit)'!$B$1,Database!E113)),1,0)</f>
        <v>0</v>
      </c>
      <c r="D113">
        <f>IF('Search tool (do not edit)'!$B$1="All priorities",1,0)</f>
        <v>1</v>
      </c>
      <c r="E113">
        <f t="shared" si="3"/>
        <v>464</v>
      </c>
      <c r="F113">
        <f>IF((A113+B113+C113+D113&gt;=2),Database!A113,"zzz")</f>
        <v>0</v>
      </c>
      <c r="G113" t="str">
        <f t="shared" si="5"/>
        <v/>
      </c>
      <c r="H113">
        <f t="shared" si="4"/>
        <v>112</v>
      </c>
    </row>
    <row r="114" spans="1:8" x14ac:dyDescent="0.25">
      <c r="A114">
        <f>IF(ISNUMBER(SEARCH('Search tool (do not edit)'!$B$2,Database!F114)),1,0)</f>
        <v>0</v>
      </c>
      <c r="B114">
        <f>IF('Search tool (do not edit)'!$B$2="All geographies",1,0)</f>
        <v>1</v>
      </c>
      <c r="C114">
        <f>IF(ISNUMBER(SEARCH('Search tool (do not edit)'!$B$1,Database!E114)),1,0)</f>
        <v>0</v>
      </c>
      <c r="D114">
        <f>IF('Search tool (do not edit)'!$B$1="All priorities",1,0)</f>
        <v>1</v>
      </c>
      <c r="E114">
        <f t="shared" si="3"/>
        <v>464</v>
      </c>
      <c r="F114">
        <f>IF((A114+B114+C114+D114&gt;=2),Database!A114,"zzz")</f>
        <v>0</v>
      </c>
      <c r="G114" t="str">
        <f t="shared" si="5"/>
        <v/>
      </c>
      <c r="H114">
        <f t="shared" si="4"/>
        <v>113</v>
      </c>
    </row>
    <row r="115" spans="1:8" x14ac:dyDescent="0.25">
      <c r="A115">
        <f>IF(ISNUMBER(SEARCH('Search tool (do not edit)'!$B$2,Database!F115)),1,0)</f>
        <v>0</v>
      </c>
      <c r="B115">
        <f>IF('Search tool (do not edit)'!$B$2="All geographies",1,0)</f>
        <v>1</v>
      </c>
      <c r="C115">
        <f>IF(ISNUMBER(SEARCH('Search tool (do not edit)'!$B$1,Database!E115)),1,0)</f>
        <v>0</v>
      </c>
      <c r="D115">
        <f>IF('Search tool (do not edit)'!$B$1="All priorities",1,0)</f>
        <v>1</v>
      </c>
      <c r="E115">
        <f t="shared" si="3"/>
        <v>464</v>
      </c>
      <c r="F115">
        <f>IF((A115+B115+C115+D115&gt;=2),Database!A115,"zzz")</f>
        <v>0</v>
      </c>
      <c r="G115" t="str">
        <f t="shared" si="5"/>
        <v/>
      </c>
      <c r="H115">
        <f t="shared" si="4"/>
        <v>114</v>
      </c>
    </row>
    <row r="116" spans="1:8" x14ac:dyDescent="0.25">
      <c r="A116">
        <f>IF(ISNUMBER(SEARCH('Search tool (do not edit)'!$B$2,Database!F116)),1,0)</f>
        <v>0</v>
      </c>
      <c r="B116">
        <f>IF('Search tool (do not edit)'!$B$2="All geographies",1,0)</f>
        <v>1</v>
      </c>
      <c r="C116">
        <f>IF(ISNUMBER(SEARCH('Search tool (do not edit)'!$B$1,Database!E116)),1,0)</f>
        <v>0</v>
      </c>
      <c r="D116">
        <f>IF('Search tool (do not edit)'!$B$1="All priorities",1,0)</f>
        <v>1</v>
      </c>
      <c r="E116">
        <f t="shared" si="3"/>
        <v>464</v>
      </c>
      <c r="F116">
        <f>IF((A116+B116+C116+D116&gt;=2),Database!A116,"zzz")</f>
        <v>0</v>
      </c>
      <c r="G116" t="str">
        <f t="shared" si="5"/>
        <v/>
      </c>
      <c r="H116">
        <f t="shared" si="4"/>
        <v>115</v>
      </c>
    </row>
    <row r="117" spans="1:8" x14ac:dyDescent="0.25">
      <c r="A117">
        <f>IF(ISNUMBER(SEARCH('Search tool (do not edit)'!$B$2,Database!F117)),1,0)</f>
        <v>0</v>
      </c>
      <c r="B117">
        <f>IF('Search tool (do not edit)'!$B$2="All geographies",1,0)</f>
        <v>1</v>
      </c>
      <c r="C117">
        <f>IF(ISNUMBER(SEARCH('Search tool (do not edit)'!$B$1,Database!E117)),1,0)</f>
        <v>0</v>
      </c>
      <c r="D117">
        <f>IF('Search tool (do not edit)'!$B$1="All priorities",1,0)</f>
        <v>1</v>
      </c>
      <c r="E117">
        <f t="shared" si="3"/>
        <v>464</v>
      </c>
      <c r="F117">
        <f>IF((A117+B117+C117+D117&gt;=2),Database!A117,"zzz")</f>
        <v>0</v>
      </c>
      <c r="G117" t="str">
        <f t="shared" si="5"/>
        <v/>
      </c>
      <c r="H117">
        <f t="shared" si="4"/>
        <v>116</v>
      </c>
    </row>
    <row r="118" spans="1:8" x14ac:dyDescent="0.25">
      <c r="A118">
        <f>IF(ISNUMBER(SEARCH('Search tool (do not edit)'!$B$2,Database!F118)),1,0)</f>
        <v>0</v>
      </c>
      <c r="B118">
        <f>IF('Search tool (do not edit)'!$B$2="All geographies",1,0)</f>
        <v>1</v>
      </c>
      <c r="C118">
        <f>IF(ISNUMBER(SEARCH('Search tool (do not edit)'!$B$1,Database!E118)),1,0)</f>
        <v>0</v>
      </c>
      <c r="D118">
        <f>IF('Search tool (do not edit)'!$B$1="All priorities",1,0)</f>
        <v>1</v>
      </c>
      <c r="E118">
        <f t="shared" si="3"/>
        <v>464</v>
      </c>
      <c r="F118">
        <f>IF((A118+B118+C118+D118&gt;=2),Database!A118,"zzz")</f>
        <v>0</v>
      </c>
      <c r="G118" t="str">
        <f t="shared" si="5"/>
        <v/>
      </c>
      <c r="H118">
        <f t="shared" si="4"/>
        <v>117</v>
      </c>
    </row>
    <row r="119" spans="1:8" x14ac:dyDescent="0.25">
      <c r="A119">
        <f>IF(ISNUMBER(SEARCH('Search tool (do not edit)'!$B$2,Database!F119)),1,0)</f>
        <v>0</v>
      </c>
      <c r="B119">
        <f>IF('Search tool (do not edit)'!$B$2="All geographies",1,0)</f>
        <v>1</v>
      </c>
      <c r="C119">
        <f>IF(ISNUMBER(SEARCH('Search tool (do not edit)'!$B$1,Database!E119)),1,0)</f>
        <v>0</v>
      </c>
      <c r="D119">
        <f>IF('Search tool (do not edit)'!$B$1="All priorities",1,0)</f>
        <v>1</v>
      </c>
      <c r="E119">
        <f t="shared" si="3"/>
        <v>464</v>
      </c>
      <c r="F119">
        <f>IF((A119+B119+C119+D119&gt;=2),Database!A119,"zzz")</f>
        <v>0</v>
      </c>
      <c r="G119" t="str">
        <f t="shared" si="5"/>
        <v/>
      </c>
      <c r="H119">
        <f t="shared" si="4"/>
        <v>118</v>
      </c>
    </row>
    <row r="120" spans="1:8" x14ac:dyDescent="0.25">
      <c r="A120">
        <f>IF(ISNUMBER(SEARCH('Search tool (do not edit)'!$B$2,Database!F120)),1,0)</f>
        <v>0</v>
      </c>
      <c r="B120">
        <f>IF('Search tool (do not edit)'!$B$2="All geographies",1,0)</f>
        <v>1</v>
      </c>
      <c r="C120">
        <f>IF(ISNUMBER(SEARCH('Search tool (do not edit)'!$B$1,Database!E120)),1,0)</f>
        <v>0</v>
      </c>
      <c r="D120">
        <f>IF('Search tool (do not edit)'!$B$1="All priorities",1,0)</f>
        <v>1</v>
      </c>
      <c r="E120">
        <f t="shared" si="3"/>
        <v>464</v>
      </c>
      <c r="F120">
        <f>IF((A120+B120+C120+D120&gt;=2),Database!A120,"zzz")</f>
        <v>0</v>
      </c>
      <c r="G120" t="str">
        <f t="shared" si="5"/>
        <v/>
      </c>
      <c r="H120">
        <f t="shared" si="4"/>
        <v>119</v>
      </c>
    </row>
    <row r="121" spans="1:8" x14ac:dyDescent="0.25">
      <c r="A121">
        <f>IF(ISNUMBER(SEARCH('Search tool (do not edit)'!$B$2,Database!F121)),1,0)</f>
        <v>0</v>
      </c>
      <c r="B121">
        <f>IF('Search tool (do not edit)'!$B$2="All geographies",1,0)</f>
        <v>1</v>
      </c>
      <c r="C121">
        <f>IF(ISNUMBER(SEARCH('Search tool (do not edit)'!$B$1,Database!E121)),1,0)</f>
        <v>0</v>
      </c>
      <c r="D121">
        <f>IF('Search tool (do not edit)'!$B$1="All priorities",1,0)</f>
        <v>1</v>
      </c>
      <c r="E121">
        <f t="shared" si="3"/>
        <v>464</v>
      </c>
      <c r="F121">
        <f>IF((A121+B121+C121+D121&gt;=2),Database!A121,"zzz")</f>
        <v>0</v>
      </c>
      <c r="G121" t="str">
        <f t="shared" si="5"/>
        <v/>
      </c>
      <c r="H121">
        <f t="shared" si="4"/>
        <v>120</v>
      </c>
    </row>
    <row r="122" spans="1:8" x14ac:dyDescent="0.25">
      <c r="A122">
        <f>IF(ISNUMBER(SEARCH('Search tool (do not edit)'!$B$2,Database!F122)),1,0)</f>
        <v>0</v>
      </c>
      <c r="B122">
        <f>IF('Search tool (do not edit)'!$B$2="All geographies",1,0)</f>
        <v>1</v>
      </c>
      <c r="C122">
        <f>IF(ISNUMBER(SEARCH('Search tool (do not edit)'!$B$1,Database!E122)),1,0)</f>
        <v>0</v>
      </c>
      <c r="D122">
        <f>IF('Search tool (do not edit)'!$B$1="All priorities",1,0)</f>
        <v>1</v>
      </c>
      <c r="E122">
        <f t="shared" si="3"/>
        <v>464</v>
      </c>
      <c r="F122">
        <f>IF((A122+B122+C122+D122&gt;=2),Database!A122,"zzz")</f>
        <v>0</v>
      </c>
      <c r="G122" t="str">
        <f t="shared" si="5"/>
        <v/>
      </c>
      <c r="H122">
        <f t="shared" si="4"/>
        <v>121</v>
      </c>
    </row>
    <row r="123" spans="1:8" x14ac:dyDescent="0.25">
      <c r="A123">
        <f>IF(ISNUMBER(SEARCH('Search tool (do not edit)'!$B$2,Database!F123)),1,0)</f>
        <v>0</v>
      </c>
      <c r="B123">
        <f>IF('Search tool (do not edit)'!$B$2="All geographies",1,0)</f>
        <v>1</v>
      </c>
      <c r="C123">
        <f>IF(ISNUMBER(SEARCH('Search tool (do not edit)'!$B$1,Database!E123)),1,0)</f>
        <v>0</v>
      </c>
      <c r="D123">
        <f>IF('Search tool (do not edit)'!$B$1="All priorities",1,0)</f>
        <v>1</v>
      </c>
      <c r="E123">
        <f t="shared" si="3"/>
        <v>464</v>
      </c>
      <c r="F123">
        <f>IF((A123+B123+C123+D123&gt;=2),Database!A123,"zzz")</f>
        <v>0</v>
      </c>
      <c r="G123" t="str">
        <f t="shared" si="5"/>
        <v/>
      </c>
      <c r="H123">
        <f t="shared" si="4"/>
        <v>122</v>
      </c>
    </row>
    <row r="124" spans="1:8" x14ac:dyDescent="0.25">
      <c r="A124">
        <f>IF(ISNUMBER(SEARCH('Search tool (do not edit)'!$B$2,Database!F124)),1,0)</f>
        <v>0</v>
      </c>
      <c r="B124">
        <f>IF('Search tool (do not edit)'!$B$2="All geographies",1,0)</f>
        <v>1</v>
      </c>
      <c r="C124">
        <f>IF(ISNUMBER(SEARCH('Search tool (do not edit)'!$B$1,Database!E124)),1,0)</f>
        <v>0</v>
      </c>
      <c r="D124">
        <f>IF('Search tool (do not edit)'!$B$1="All priorities",1,0)</f>
        <v>1</v>
      </c>
      <c r="E124">
        <f t="shared" si="3"/>
        <v>464</v>
      </c>
      <c r="F124">
        <f>IF((A124+B124+C124+D124&gt;=2),Database!A124,"zzz")</f>
        <v>0</v>
      </c>
      <c r="G124" t="str">
        <f t="shared" si="5"/>
        <v/>
      </c>
      <c r="H124">
        <f t="shared" si="4"/>
        <v>123</v>
      </c>
    </row>
    <row r="125" spans="1:8" x14ac:dyDescent="0.25">
      <c r="A125">
        <f>IF(ISNUMBER(SEARCH('Search tool (do not edit)'!$B$2,Database!F125)),1,0)</f>
        <v>0</v>
      </c>
      <c r="B125">
        <f>IF('Search tool (do not edit)'!$B$2="All geographies",1,0)</f>
        <v>1</v>
      </c>
      <c r="C125">
        <f>IF(ISNUMBER(SEARCH('Search tool (do not edit)'!$B$1,Database!E125)),1,0)</f>
        <v>0</v>
      </c>
      <c r="D125">
        <f>IF('Search tool (do not edit)'!$B$1="All priorities",1,0)</f>
        <v>1</v>
      </c>
      <c r="E125">
        <f t="shared" si="3"/>
        <v>464</v>
      </c>
      <c r="F125">
        <f>IF((A125+B125+C125+D125&gt;=2),Database!A125,"zzz")</f>
        <v>0</v>
      </c>
      <c r="G125" t="str">
        <f t="shared" si="5"/>
        <v/>
      </c>
      <c r="H125">
        <f t="shared" si="4"/>
        <v>124</v>
      </c>
    </row>
    <row r="126" spans="1:8" x14ac:dyDescent="0.25">
      <c r="A126">
        <f>IF(ISNUMBER(SEARCH('Search tool (do not edit)'!$B$2,Database!F126)),1,0)</f>
        <v>0</v>
      </c>
      <c r="B126">
        <f>IF('Search tool (do not edit)'!$B$2="All geographies",1,0)</f>
        <v>1</v>
      </c>
      <c r="C126">
        <f>IF(ISNUMBER(SEARCH('Search tool (do not edit)'!$B$1,Database!E126)),1,0)</f>
        <v>0</v>
      </c>
      <c r="D126">
        <f>IF('Search tool (do not edit)'!$B$1="All priorities",1,0)</f>
        <v>1</v>
      </c>
      <c r="E126">
        <f t="shared" si="3"/>
        <v>464</v>
      </c>
      <c r="F126">
        <f>IF((A126+B126+C126+D126&gt;=2),Database!A126,"zzz")</f>
        <v>0</v>
      </c>
      <c r="G126" t="str">
        <f t="shared" si="5"/>
        <v/>
      </c>
      <c r="H126">
        <f t="shared" si="4"/>
        <v>125</v>
      </c>
    </row>
    <row r="127" spans="1:8" x14ac:dyDescent="0.25">
      <c r="A127">
        <f>IF(ISNUMBER(SEARCH('Search tool (do not edit)'!$B$2,Database!F127)),1,0)</f>
        <v>0</v>
      </c>
      <c r="B127">
        <f>IF('Search tool (do not edit)'!$B$2="All geographies",1,0)</f>
        <v>1</v>
      </c>
      <c r="C127">
        <f>IF(ISNUMBER(SEARCH('Search tool (do not edit)'!$B$1,Database!E127)),1,0)</f>
        <v>0</v>
      </c>
      <c r="D127">
        <f>IF('Search tool (do not edit)'!$B$1="All priorities",1,0)</f>
        <v>1</v>
      </c>
      <c r="E127">
        <f t="shared" si="3"/>
        <v>464</v>
      </c>
      <c r="F127">
        <f>IF((A127+B127+C127+D127&gt;=2),Database!A127,"zzz")</f>
        <v>0</v>
      </c>
      <c r="G127" t="str">
        <f t="shared" si="5"/>
        <v/>
      </c>
      <c r="H127">
        <f t="shared" si="4"/>
        <v>126</v>
      </c>
    </row>
    <row r="128" spans="1:8" x14ac:dyDescent="0.25">
      <c r="A128">
        <f>IF(ISNUMBER(SEARCH('Search tool (do not edit)'!$B$2,Database!F128)),1,0)</f>
        <v>0</v>
      </c>
      <c r="B128">
        <f>IF('Search tool (do not edit)'!$B$2="All geographies",1,0)</f>
        <v>1</v>
      </c>
      <c r="C128">
        <f>IF(ISNUMBER(SEARCH('Search tool (do not edit)'!$B$1,Database!E128)),1,0)</f>
        <v>0</v>
      </c>
      <c r="D128">
        <f>IF('Search tool (do not edit)'!$B$1="All priorities",1,0)</f>
        <v>1</v>
      </c>
      <c r="E128">
        <f t="shared" si="3"/>
        <v>464</v>
      </c>
      <c r="F128">
        <f>IF((A128+B128+C128+D128&gt;=2),Database!A128,"zzz")</f>
        <v>0</v>
      </c>
      <c r="G128" t="str">
        <f t="shared" si="5"/>
        <v/>
      </c>
      <c r="H128">
        <f t="shared" si="4"/>
        <v>127</v>
      </c>
    </row>
    <row r="129" spans="1:8" x14ac:dyDescent="0.25">
      <c r="A129">
        <f>IF(ISNUMBER(SEARCH('Search tool (do not edit)'!$B$2,Database!F129)),1,0)</f>
        <v>0</v>
      </c>
      <c r="B129">
        <f>IF('Search tool (do not edit)'!$B$2="All geographies",1,0)</f>
        <v>1</v>
      </c>
      <c r="C129">
        <f>IF(ISNUMBER(SEARCH('Search tool (do not edit)'!$B$1,Database!E129)),1,0)</f>
        <v>0</v>
      </c>
      <c r="D129">
        <f>IF('Search tool (do not edit)'!$B$1="All priorities",1,0)</f>
        <v>1</v>
      </c>
      <c r="E129">
        <f t="shared" si="3"/>
        <v>464</v>
      </c>
      <c r="F129">
        <f>IF((A129+B129+C129+D129&gt;=2),Database!A129,"zzz")</f>
        <v>0</v>
      </c>
      <c r="G129" t="str">
        <f t="shared" si="5"/>
        <v/>
      </c>
      <c r="H129">
        <f t="shared" si="4"/>
        <v>128</v>
      </c>
    </row>
    <row r="130" spans="1:8" x14ac:dyDescent="0.25">
      <c r="A130">
        <f>IF(ISNUMBER(SEARCH('Search tool (do not edit)'!$B$2,Database!F130)),1,0)</f>
        <v>0</v>
      </c>
      <c r="B130">
        <f>IF('Search tool (do not edit)'!$B$2="All geographies",1,0)</f>
        <v>1</v>
      </c>
      <c r="C130">
        <f>IF(ISNUMBER(SEARCH('Search tool (do not edit)'!$B$1,Database!E130)),1,0)</f>
        <v>0</v>
      </c>
      <c r="D130">
        <f>IF('Search tool (do not edit)'!$B$1="All priorities",1,0)</f>
        <v>1</v>
      </c>
      <c r="E130">
        <f t="shared" ref="E130:E193" si="6">COUNTIF($F$2:$F$500,"&lt;="&amp;F130)</f>
        <v>464</v>
      </c>
      <c r="F130">
        <f>IF((A130+B130+C130+D130&gt;=2),Database!A130,"zzz")</f>
        <v>0</v>
      </c>
      <c r="G130" t="str">
        <f t="shared" si="5"/>
        <v/>
      </c>
      <c r="H130">
        <f t="shared" ref="H130:H193" si="7">ROW(H129)</f>
        <v>129</v>
      </c>
    </row>
    <row r="131" spans="1:8" x14ac:dyDescent="0.25">
      <c r="A131">
        <f>IF(ISNUMBER(SEARCH('Search tool (do not edit)'!$B$2,Database!F131)),1,0)</f>
        <v>0</v>
      </c>
      <c r="B131">
        <f>IF('Search tool (do not edit)'!$B$2="All geographies",1,0)</f>
        <v>1</v>
      </c>
      <c r="C131">
        <f>IF(ISNUMBER(SEARCH('Search tool (do not edit)'!$B$1,Database!E131)),1,0)</f>
        <v>0</v>
      </c>
      <c r="D131">
        <f>IF('Search tool (do not edit)'!$B$1="All priorities",1,0)</f>
        <v>1</v>
      </c>
      <c r="E131">
        <f t="shared" si="6"/>
        <v>464</v>
      </c>
      <c r="F131">
        <f>IF((A131+B131+C131+D131&gt;=2),Database!A131,"zzz")</f>
        <v>0</v>
      </c>
      <c r="G131" t="str">
        <f t="shared" ref="G131:G194" si="8">IFERROR(IF(VLOOKUP(H131,$E$2:$F$501,2,FALSE)="zzz","",VLOOKUP(H131,$E$2:$F$501,2,FALSE)),"")</f>
        <v/>
      </c>
      <c r="H131">
        <f t="shared" si="7"/>
        <v>130</v>
      </c>
    </row>
    <row r="132" spans="1:8" x14ac:dyDescent="0.25">
      <c r="A132">
        <f>IF(ISNUMBER(SEARCH('Search tool (do not edit)'!$B$2,Database!F132)),1,0)</f>
        <v>0</v>
      </c>
      <c r="B132">
        <f>IF('Search tool (do not edit)'!$B$2="All geographies",1,0)</f>
        <v>1</v>
      </c>
      <c r="C132">
        <f>IF(ISNUMBER(SEARCH('Search tool (do not edit)'!$B$1,Database!E132)),1,0)</f>
        <v>0</v>
      </c>
      <c r="D132">
        <f>IF('Search tool (do not edit)'!$B$1="All priorities",1,0)</f>
        <v>1</v>
      </c>
      <c r="E132">
        <f t="shared" si="6"/>
        <v>464</v>
      </c>
      <c r="F132">
        <f>IF((A132+B132+C132+D132&gt;=2),Database!A132,"zzz")</f>
        <v>0</v>
      </c>
      <c r="G132" t="str">
        <f t="shared" si="8"/>
        <v/>
      </c>
      <c r="H132">
        <f t="shared" si="7"/>
        <v>131</v>
      </c>
    </row>
    <row r="133" spans="1:8" x14ac:dyDescent="0.25">
      <c r="A133">
        <f>IF(ISNUMBER(SEARCH('Search tool (do not edit)'!$B$2,Database!F133)),1,0)</f>
        <v>0</v>
      </c>
      <c r="B133">
        <f>IF('Search tool (do not edit)'!$B$2="All geographies",1,0)</f>
        <v>1</v>
      </c>
      <c r="C133">
        <f>IF(ISNUMBER(SEARCH('Search tool (do not edit)'!$B$1,Database!E133)),1,0)</f>
        <v>0</v>
      </c>
      <c r="D133">
        <f>IF('Search tool (do not edit)'!$B$1="All priorities",1,0)</f>
        <v>1</v>
      </c>
      <c r="E133">
        <f t="shared" si="6"/>
        <v>464</v>
      </c>
      <c r="F133">
        <f>IF((A133+B133+C133+D133&gt;=2),Database!A133,"zzz")</f>
        <v>0</v>
      </c>
      <c r="G133" t="str">
        <f t="shared" si="8"/>
        <v/>
      </c>
      <c r="H133">
        <f t="shared" si="7"/>
        <v>132</v>
      </c>
    </row>
    <row r="134" spans="1:8" x14ac:dyDescent="0.25">
      <c r="A134">
        <f>IF(ISNUMBER(SEARCH('Search tool (do not edit)'!$B$2,Database!F134)),1,0)</f>
        <v>0</v>
      </c>
      <c r="B134">
        <f>IF('Search tool (do not edit)'!$B$2="All geographies",1,0)</f>
        <v>1</v>
      </c>
      <c r="C134">
        <f>IF(ISNUMBER(SEARCH('Search tool (do not edit)'!$B$1,Database!E134)),1,0)</f>
        <v>0</v>
      </c>
      <c r="D134">
        <f>IF('Search tool (do not edit)'!$B$1="All priorities",1,0)</f>
        <v>1</v>
      </c>
      <c r="E134">
        <f t="shared" si="6"/>
        <v>464</v>
      </c>
      <c r="F134">
        <f>IF((A134+B134+C134+D134&gt;=2),Database!A134,"zzz")</f>
        <v>0</v>
      </c>
      <c r="G134" t="str">
        <f t="shared" si="8"/>
        <v/>
      </c>
      <c r="H134">
        <f t="shared" si="7"/>
        <v>133</v>
      </c>
    </row>
    <row r="135" spans="1:8" x14ac:dyDescent="0.25">
      <c r="A135">
        <f>IF(ISNUMBER(SEARCH('Search tool (do not edit)'!$B$2,Database!F135)),1,0)</f>
        <v>0</v>
      </c>
      <c r="B135">
        <f>IF('Search tool (do not edit)'!$B$2="All geographies",1,0)</f>
        <v>1</v>
      </c>
      <c r="C135">
        <f>IF(ISNUMBER(SEARCH('Search tool (do not edit)'!$B$1,Database!E135)),1,0)</f>
        <v>0</v>
      </c>
      <c r="D135">
        <f>IF('Search tool (do not edit)'!$B$1="All priorities",1,0)</f>
        <v>1</v>
      </c>
      <c r="E135">
        <f t="shared" si="6"/>
        <v>464</v>
      </c>
      <c r="F135">
        <f>IF((A135+B135+C135+D135&gt;=2),Database!A135,"zzz")</f>
        <v>0</v>
      </c>
      <c r="G135" t="str">
        <f t="shared" si="8"/>
        <v/>
      </c>
      <c r="H135">
        <f t="shared" si="7"/>
        <v>134</v>
      </c>
    </row>
    <row r="136" spans="1:8" x14ac:dyDescent="0.25">
      <c r="A136">
        <f>IF(ISNUMBER(SEARCH('Search tool (do not edit)'!$B$2,Database!F136)),1,0)</f>
        <v>0</v>
      </c>
      <c r="B136">
        <f>IF('Search tool (do not edit)'!$B$2="All geographies",1,0)</f>
        <v>1</v>
      </c>
      <c r="C136">
        <f>IF(ISNUMBER(SEARCH('Search tool (do not edit)'!$B$1,Database!E136)),1,0)</f>
        <v>0</v>
      </c>
      <c r="D136">
        <f>IF('Search tool (do not edit)'!$B$1="All priorities",1,0)</f>
        <v>1</v>
      </c>
      <c r="E136">
        <f t="shared" si="6"/>
        <v>464</v>
      </c>
      <c r="F136">
        <f>IF((A136+B136+C136+D136&gt;=2),Database!A136,"zzz")</f>
        <v>0</v>
      </c>
      <c r="G136" t="str">
        <f t="shared" si="8"/>
        <v/>
      </c>
      <c r="H136">
        <f t="shared" si="7"/>
        <v>135</v>
      </c>
    </row>
    <row r="137" spans="1:8" x14ac:dyDescent="0.25">
      <c r="A137">
        <f>IF(ISNUMBER(SEARCH('Search tool (do not edit)'!$B$2,Database!F137)),1,0)</f>
        <v>0</v>
      </c>
      <c r="B137">
        <f>IF('Search tool (do not edit)'!$B$2="All geographies",1,0)</f>
        <v>1</v>
      </c>
      <c r="C137">
        <f>IF(ISNUMBER(SEARCH('Search tool (do not edit)'!$B$1,Database!E137)),1,0)</f>
        <v>0</v>
      </c>
      <c r="D137">
        <f>IF('Search tool (do not edit)'!$B$1="All priorities",1,0)</f>
        <v>1</v>
      </c>
      <c r="E137">
        <f t="shared" si="6"/>
        <v>464</v>
      </c>
      <c r="F137">
        <f>IF((A137+B137+C137+D137&gt;=2),Database!A137,"zzz")</f>
        <v>0</v>
      </c>
      <c r="G137" t="str">
        <f t="shared" si="8"/>
        <v/>
      </c>
      <c r="H137">
        <f t="shared" si="7"/>
        <v>136</v>
      </c>
    </row>
    <row r="138" spans="1:8" x14ac:dyDescent="0.25">
      <c r="A138">
        <f>IF(ISNUMBER(SEARCH('Search tool (do not edit)'!$B$2,Database!F138)),1,0)</f>
        <v>0</v>
      </c>
      <c r="B138">
        <f>IF('Search tool (do not edit)'!$B$2="All geographies",1,0)</f>
        <v>1</v>
      </c>
      <c r="C138">
        <f>IF(ISNUMBER(SEARCH('Search tool (do not edit)'!$B$1,Database!E138)),1,0)</f>
        <v>0</v>
      </c>
      <c r="D138">
        <f>IF('Search tool (do not edit)'!$B$1="All priorities",1,0)</f>
        <v>1</v>
      </c>
      <c r="E138">
        <f t="shared" si="6"/>
        <v>464</v>
      </c>
      <c r="F138">
        <f>IF((A138+B138+C138+D138&gt;=2),Database!A138,"zzz")</f>
        <v>0</v>
      </c>
      <c r="G138" t="str">
        <f t="shared" si="8"/>
        <v/>
      </c>
      <c r="H138">
        <f t="shared" si="7"/>
        <v>137</v>
      </c>
    </row>
    <row r="139" spans="1:8" x14ac:dyDescent="0.25">
      <c r="A139">
        <f>IF(ISNUMBER(SEARCH('Search tool (do not edit)'!$B$2,Database!F139)),1,0)</f>
        <v>0</v>
      </c>
      <c r="B139">
        <f>IF('Search tool (do not edit)'!$B$2="All geographies",1,0)</f>
        <v>1</v>
      </c>
      <c r="C139">
        <f>IF(ISNUMBER(SEARCH('Search tool (do not edit)'!$B$1,Database!E139)),1,0)</f>
        <v>0</v>
      </c>
      <c r="D139">
        <f>IF('Search tool (do not edit)'!$B$1="All priorities",1,0)</f>
        <v>1</v>
      </c>
      <c r="E139">
        <f t="shared" si="6"/>
        <v>464</v>
      </c>
      <c r="F139">
        <f>IF((A139+B139+C139+D139&gt;=2),Database!A139,"zzz")</f>
        <v>0</v>
      </c>
      <c r="G139" t="str">
        <f t="shared" si="8"/>
        <v/>
      </c>
      <c r="H139">
        <f t="shared" si="7"/>
        <v>138</v>
      </c>
    </row>
    <row r="140" spans="1:8" x14ac:dyDescent="0.25">
      <c r="A140">
        <f>IF(ISNUMBER(SEARCH('Search tool (do not edit)'!$B$2,Database!F140)),1,0)</f>
        <v>0</v>
      </c>
      <c r="B140">
        <f>IF('Search tool (do not edit)'!$B$2="All geographies",1,0)</f>
        <v>1</v>
      </c>
      <c r="C140">
        <f>IF(ISNUMBER(SEARCH('Search tool (do not edit)'!$B$1,Database!E140)),1,0)</f>
        <v>0</v>
      </c>
      <c r="D140">
        <f>IF('Search tool (do not edit)'!$B$1="All priorities",1,0)</f>
        <v>1</v>
      </c>
      <c r="E140">
        <f t="shared" si="6"/>
        <v>464</v>
      </c>
      <c r="F140">
        <f>IF((A140+B140+C140+D140&gt;=2),Database!A140,"zzz")</f>
        <v>0</v>
      </c>
      <c r="G140" t="str">
        <f t="shared" si="8"/>
        <v/>
      </c>
      <c r="H140">
        <f t="shared" si="7"/>
        <v>139</v>
      </c>
    </row>
    <row r="141" spans="1:8" x14ac:dyDescent="0.25">
      <c r="A141">
        <f>IF(ISNUMBER(SEARCH('Search tool (do not edit)'!$B$2,Database!F141)),1,0)</f>
        <v>0</v>
      </c>
      <c r="B141">
        <f>IF('Search tool (do not edit)'!$B$2="All geographies",1,0)</f>
        <v>1</v>
      </c>
      <c r="C141">
        <f>IF(ISNUMBER(SEARCH('Search tool (do not edit)'!$B$1,Database!E141)),1,0)</f>
        <v>0</v>
      </c>
      <c r="D141">
        <f>IF('Search tool (do not edit)'!$B$1="All priorities",1,0)</f>
        <v>1</v>
      </c>
      <c r="E141">
        <f t="shared" si="6"/>
        <v>464</v>
      </c>
      <c r="F141">
        <f>IF((A141+B141+C141+D141&gt;=2),Database!A141,"zzz")</f>
        <v>0</v>
      </c>
      <c r="G141" t="str">
        <f t="shared" si="8"/>
        <v/>
      </c>
      <c r="H141">
        <f t="shared" si="7"/>
        <v>140</v>
      </c>
    </row>
    <row r="142" spans="1:8" x14ac:dyDescent="0.25">
      <c r="A142">
        <f>IF(ISNUMBER(SEARCH('Search tool (do not edit)'!$B$2,Database!F142)),1,0)</f>
        <v>0</v>
      </c>
      <c r="B142">
        <f>IF('Search tool (do not edit)'!$B$2="All geographies",1,0)</f>
        <v>1</v>
      </c>
      <c r="C142">
        <f>IF(ISNUMBER(SEARCH('Search tool (do not edit)'!$B$1,Database!E142)),1,0)</f>
        <v>0</v>
      </c>
      <c r="D142">
        <f>IF('Search tool (do not edit)'!$B$1="All priorities",1,0)</f>
        <v>1</v>
      </c>
      <c r="E142">
        <f t="shared" si="6"/>
        <v>464</v>
      </c>
      <c r="F142">
        <f>IF((A142+B142+C142+D142&gt;=2),Database!A142,"zzz")</f>
        <v>0</v>
      </c>
      <c r="G142" t="str">
        <f t="shared" si="8"/>
        <v/>
      </c>
      <c r="H142">
        <f t="shared" si="7"/>
        <v>141</v>
      </c>
    </row>
    <row r="143" spans="1:8" x14ac:dyDescent="0.25">
      <c r="A143">
        <f>IF(ISNUMBER(SEARCH('Search tool (do not edit)'!$B$2,Database!F143)),1,0)</f>
        <v>0</v>
      </c>
      <c r="B143">
        <f>IF('Search tool (do not edit)'!$B$2="All geographies",1,0)</f>
        <v>1</v>
      </c>
      <c r="C143">
        <f>IF(ISNUMBER(SEARCH('Search tool (do not edit)'!$B$1,Database!E143)),1,0)</f>
        <v>0</v>
      </c>
      <c r="D143">
        <f>IF('Search tool (do not edit)'!$B$1="All priorities",1,0)</f>
        <v>1</v>
      </c>
      <c r="E143">
        <f t="shared" si="6"/>
        <v>464</v>
      </c>
      <c r="F143">
        <f>IF((A143+B143+C143+D143&gt;=2),Database!A143,"zzz")</f>
        <v>0</v>
      </c>
      <c r="G143" t="str">
        <f t="shared" si="8"/>
        <v/>
      </c>
      <c r="H143">
        <f t="shared" si="7"/>
        <v>142</v>
      </c>
    </row>
    <row r="144" spans="1:8" x14ac:dyDescent="0.25">
      <c r="A144">
        <f>IF(ISNUMBER(SEARCH('Search tool (do not edit)'!$B$2,Database!F144)),1,0)</f>
        <v>0</v>
      </c>
      <c r="B144">
        <f>IF('Search tool (do not edit)'!$B$2="All geographies",1,0)</f>
        <v>1</v>
      </c>
      <c r="C144">
        <f>IF(ISNUMBER(SEARCH('Search tool (do not edit)'!$B$1,Database!E144)),1,0)</f>
        <v>0</v>
      </c>
      <c r="D144">
        <f>IF('Search tool (do not edit)'!$B$1="All priorities",1,0)</f>
        <v>1</v>
      </c>
      <c r="E144">
        <f t="shared" si="6"/>
        <v>464</v>
      </c>
      <c r="F144">
        <f>IF((A144+B144+C144+D144&gt;=2),Database!A144,"zzz")</f>
        <v>0</v>
      </c>
      <c r="G144" t="str">
        <f t="shared" si="8"/>
        <v/>
      </c>
      <c r="H144">
        <f t="shared" si="7"/>
        <v>143</v>
      </c>
    </row>
    <row r="145" spans="1:8" x14ac:dyDescent="0.25">
      <c r="A145">
        <f>IF(ISNUMBER(SEARCH('Search tool (do not edit)'!$B$2,Database!F145)),1,0)</f>
        <v>0</v>
      </c>
      <c r="B145">
        <f>IF('Search tool (do not edit)'!$B$2="All geographies",1,0)</f>
        <v>1</v>
      </c>
      <c r="C145">
        <f>IF(ISNUMBER(SEARCH('Search tool (do not edit)'!$B$1,Database!E145)),1,0)</f>
        <v>0</v>
      </c>
      <c r="D145">
        <f>IF('Search tool (do not edit)'!$B$1="All priorities",1,0)</f>
        <v>1</v>
      </c>
      <c r="E145">
        <f t="shared" si="6"/>
        <v>464</v>
      </c>
      <c r="F145">
        <f>IF((A145+B145+C145+D145&gt;=2),Database!A145,"zzz")</f>
        <v>0</v>
      </c>
      <c r="G145" t="str">
        <f t="shared" si="8"/>
        <v/>
      </c>
      <c r="H145">
        <f t="shared" si="7"/>
        <v>144</v>
      </c>
    </row>
    <row r="146" spans="1:8" x14ac:dyDescent="0.25">
      <c r="A146">
        <f>IF(ISNUMBER(SEARCH('Search tool (do not edit)'!$B$2,Database!F146)),1,0)</f>
        <v>0</v>
      </c>
      <c r="B146">
        <f>IF('Search tool (do not edit)'!$B$2="All geographies",1,0)</f>
        <v>1</v>
      </c>
      <c r="C146">
        <f>IF(ISNUMBER(SEARCH('Search tool (do not edit)'!$B$1,Database!E146)),1,0)</f>
        <v>0</v>
      </c>
      <c r="D146">
        <f>IF('Search tool (do not edit)'!$B$1="All priorities",1,0)</f>
        <v>1</v>
      </c>
      <c r="E146">
        <f t="shared" si="6"/>
        <v>464</v>
      </c>
      <c r="F146">
        <f>IF((A146+B146+C146+D146&gt;=2),Database!A146,"zzz")</f>
        <v>0</v>
      </c>
      <c r="G146" t="str">
        <f t="shared" si="8"/>
        <v/>
      </c>
      <c r="H146">
        <f t="shared" si="7"/>
        <v>145</v>
      </c>
    </row>
    <row r="147" spans="1:8" x14ac:dyDescent="0.25">
      <c r="A147">
        <f>IF(ISNUMBER(SEARCH('Search tool (do not edit)'!$B$2,Database!F147)),1,0)</f>
        <v>0</v>
      </c>
      <c r="B147">
        <f>IF('Search tool (do not edit)'!$B$2="All geographies",1,0)</f>
        <v>1</v>
      </c>
      <c r="C147">
        <f>IF(ISNUMBER(SEARCH('Search tool (do not edit)'!$B$1,Database!E147)),1,0)</f>
        <v>0</v>
      </c>
      <c r="D147">
        <f>IF('Search tool (do not edit)'!$B$1="All priorities",1,0)</f>
        <v>1</v>
      </c>
      <c r="E147">
        <f t="shared" si="6"/>
        <v>464</v>
      </c>
      <c r="F147">
        <f>IF((A147+B147+C147+D147&gt;=2),Database!A147,"zzz")</f>
        <v>0</v>
      </c>
      <c r="G147" t="str">
        <f t="shared" si="8"/>
        <v/>
      </c>
      <c r="H147">
        <f t="shared" si="7"/>
        <v>146</v>
      </c>
    </row>
    <row r="148" spans="1:8" x14ac:dyDescent="0.25">
      <c r="A148">
        <f>IF(ISNUMBER(SEARCH('Search tool (do not edit)'!$B$2,Database!F148)),1,0)</f>
        <v>0</v>
      </c>
      <c r="B148">
        <f>IF('Search tool (do not edit)'!$B$2="All geographies",1,0)</f>
        <v>1</v>
      </c>
      <c r="C148">
        <f>IF(ISNUMBER(SEARCH('Search tool (do not edit)'!$B$1,Database!E148)),1,0)</f>
        <v>0</v>
      </c>
      <c r="D148">
        <f>IF('Search tool (do not edit)'!$B$1="All priorities",1,0)</f>
        <v>1</v>
      </c>
      <c r="E148">
        <f t="shared" si="6"/>
        <v>464</v>
      </c>
      <c r="F148">
        <f>IF((A148+B148+C148+D148&gt;=2),Database!A148,"zzz")</f>
        <v>0</v>
      </c>
      <c r="G148" t="str">
        <f t="shared" si="8"/>
        <v/>
      </c>
      <c r="H148">
        <f t="shared" si="7"/>
        <v>147</v>
      </c>
    </row>
    <row r="149" spans="1:8" x14ac:dyDescent="0.25">
      <c r="A149">
        <f>IF(ISNUMBER(SEARCH('Search tool (do not edit)'!$B$2,Database!F149)),1,0)</f>
        <v>0</v>
      </c>
      <c r="B149">
        <f>IF('Search tool (do not edit)'!$B$2="All geographies",1,0)</f>
        <v>1</v>
      </c>
      <c r="C149">
        <f>IF(ISNUMBER(SEARCH('Search tool (do not edit)'!$B$1,Database!E149)),1,0)</f>
        <v>0</v>
      </c>
      <c r="D149">
        <f>IF('Search tool (do not edit)'!$B$1="All priorities",1,0)</f>
        <v>1</v>
      </c>
      <c r="E149">
        <f t="shared" si="6"/>
        <v>464</v>
      </c>
      <c r="F149">
        <f>IF((A149+B149+C149+D149&gt;=2),Database!A149,"zzz")</f>
        <v>0</v>
      </c>
      <c r="G149" t="str">
        <f t="shared" si="8"/>
        <v/>
      </c>
      <c r="H149">
        <f t="shared" si="7"/>
        <v>148</v>
      </c>
    </row>
    <row r="150" spans="1:8" x14ac:dyDescent="0.25">
      <c r="A150">
        <f>IF(ISNUMBER(SEARCH('Search tool (do not edit)'!$B$2,Database!F150)),1,0)</f>
        <v>0</v>
      </c>
      <c r="B150">
        <f>IF('Search tool (do not edit)'!$B$2="All geographies",1,0)</f>
        <v>1</v>
      </c>
      <c r="C150">
        <f>IF(ISNUMBER(SEARCH('Search tool (do not edit)'!$B$1,Database!E150)),1,0)</f>
        <v>0</v>
      </c>
      <c r="D150">
        <f>IF('Search tool (do not edit)'!$B$1="All priorities",1,0)</f>
        <v>1</v>
      </c>
      <c r="E150">
        <f t="shared" si="6"/>
        <v>464</v>
      </c>
      <c r="F150">
        <f>IF((A150+B150+C150+D150&gt;=2),Database!A150,"zzz")</f>
        <v>0</v>
      </c>
      <c r="G150" t="str">
        <f t="shared" si="8"/>
        <v/>
      </c>
      <c r="H150">
        <f t="shared" si="7"/>
        <v>149</v>
      </c>
    </row>
    <row r="151" spans="1:8" x14ac:dyDescent="0.25">
      <c r="A151">
        <f>IF(ISNUMBER(SEARCH('Search tool (do not edit)'!$B$2,Database!F151)),1,0)</f>
        <v>0</v>
      </c>
      <c r="B151">
        <f>IF('Search tool (do not edit)'!$B$2="All geographies",1,0)</f>
        <v>1</v>
      </c>
      <c r="C151">
        <f>IF(ISNUMBER(SEARCH('Search tool (do not edit)'!$B$1,Database!E151)),1,0)</f>
        <v>0</v>
      </c>
      <c r="D151">
        <f>IF('Search tool (do not edit)'!$B$1="All priorities",1,0)</f>
        <v>1</v>
      </c>
      <c r="E151">
        <f t="shared" si="6"/>
        <v>464</v>
      </c>
      <c r="F151">
        <f>IF((A151+B151+C151+D151&gt;=2),Database!A151,"zzz")</f>
        <v>0</v>
      </c>
      <c r="G151" t="str">
        <f t="shared" si="8"/>
        <v/>
      </c>
      <c r="H151">
        <f t="shared" si="7"/>
        <v>150</v>
      </c>
    </row>
    <row r="152" spans="1:8" x14ac:dyDescent="0.25">
      <c r="A152">
        <f>IF(ISNUMBER(SEARCH('Search tool (do not edit)'!$B$2,Database!F152)),1,0)</f>
        <v>0</v>
      </c>
      <c r="B152">
        <f>IF('Search tool (do not edit)'!$B$2="All geographies",1,0)</f>
        <v>1</v>
      </c>
      <c r="C152">
        <f>IF(ISNUMBER(SEARCH('Search tool (do not edit)'!$B$1,Database!E152)),1,0)</f>
        <v>0</v>
      </c>
      <c r="D152">
        <f>IF('Search tool (do not edit)'!$B$1="All priorities",1,0)</f>
        <v>1</v>
      </c>
      <c r="E152">
        <f t="shared" si="6"/>
        <v>464</v>
      </c>
      <c r="F152">
        <f>IF((A152+B152+C152+D152&gt;=2),Database!A152,"zzz")</f>
        <v>0</v>
      </c>
      <c r="G152" t="str">
        <f t="shared" si="8"/>
        <v/>
      </c>
      <c r="H152">
        <f t="shared" si="7"/>
        <v>151</v>
      </c>
    </row>
    <row r="153" spans="1:8" x14ac:dyDescent="0.25">
      <c r="A153">
        <f>IF(ISNUMBER(SEARCH('Search tool (do not edit)'!$B$2,Database!F153)),1,0)</f>
        <v>0</v>
      </c>
      <c r="B153">
        <f>IF('Search tool (do not edit)'!$B$2="All geographies",1,0)</f>
        <v>1</v>
      </c>
      <c r="C153">
        <f>IF(ISNUMBER(SEARCH('Search tool (do not edit)'!$B$1,Database!E153)),1,0)</f>
        <v>0</v>
      </c>
      <c r="D153">
        <f>IF('Search tool (do not edit)'!$B$1="All priorities",1,0)</f>
        <v>1</v>
      </c>
      <c r="E153">
        <f t="shared" si="6"/>
        <v>464</v>
      </c>
      <c r="F153">
        <f>IF((A153+B153+C153+D153&gt;=2),Database!A153,"zzz")</f>
        <v>0</v>
      </c>
      <c r="G153" t="str">
        <f t="shared" si="8"/>
        <v/>
      </c>
      <c r="H153">
        <f t="shared" si="7"/>
        <v>152</v>
      </c>
    </row>
    <row r="154" spans="1:8" x14ac:dyDescent="0.25">
      <c r="A154">
        <f>IF(ISNUMBER(SEARCH('Search tool (do not edit)'!$B$2,Database!F154)),1,0)</f>
        <v>0</v>
      </c>
      <c r="B154">
        <f>IF('Search tool (do not edit)'!$B$2="All geographies",1,0)</f>
        <v>1</v>
      </c>
      <c r="C154">
        <f>IF(ISNUMBER(SEARCH('Search tool (do not edit)'!$B$1,Database!E154)),1,0)</f>
        <v>0</v>
      </c>
      <c r="D154">
        <f>IF('Search tool (do not edit)'!$B$1="All priorities",1,0)</f>
        <v>1</v>
      </c>
      <c r="E154">
        <f t="shared" si="6"/>
        <v>464</v>
      </c>
      <c r="F154">
        <f>IF((A154+B154+C154+D154&gt;=2),Database!A154,"zzz")</f>
        <v>0</v>
      </c>
      <c r="G154" t="str">
        <f t="shared" si="8"/>
        <v/>
      </c>
      <c r="H154">
        <f t="shared" si="7"/>
        <v>153</v>
      </c>
    </row>
    <row r="155" spans="1:8" x14ac:dyDescent="0.25">
      <c r="A155">
        <f>IF(ISNUMBER(SEARCH('Search tool (do not edit)'!$B$2,Database!F155)),1,0)</f>
        <v>0</v>
      </c>
      <c r="B155">
        <f>IF('Search tool (do not edit)'!$B$2="All geographies",1,0)</f>
        <v>1</v>
      </c>
      <c r="C155">
        <f>IF(ISNUMBER(SEARCH('Search tool (do not edit)'!$B$1,Database!E155)),1,0)</f>
        <v>0</v>
      </c>
      <c r="D155">
        <f>IF('Search tool (do not edit)'!$B$1="All priorities",1,0)</f>
        <v>1</v>
      </c>
      <c r="E155">
        <f t="shared" si="6"/>
        <v>464</v>
      </c>
      <c r="F155">
        <f>IF((A155+B155+C155+D155&gt;=2),Database!A155,"zzz")</f>
        <v>0</v>
      </c>
      <c r="G155" t="str">
        <f t="shared" si="8"/>
        <v/>
      </c>
      <c r="H155">
        <f t="shared" si="7"/>
        <v>154</v>
      </c>
    </row>
    <row r="156" spans="1:8" x14ac:dyDescent="0.25">
      <c r="A156">
        <f>IF(ISNUMBER(SEARCH('Search tool (do not edit)'!$B$2,Database!F156)),1,0)</f>
        <v>0</v>
      </c>
      <c r="B156">
        <f>IF('Search tool (do not edit)'!$B$2="All geographies",1,0)</f>
        <v>1</v>
      </c>
      <c r="C156">
        <f>IF(ISNUMBER(SEARCH('Search tool (do not edit)'!$B$1,Database!E156)),1,0)</f>
        <v>0</v>
      </c>
      <c r="D156">
        <f>IF('Search tool (do not edit)'!$B$1="All priorities",1,0)</f>
        <v>1</v>
      </c>
      <c r="E156">
        <f t="shared" si="6"/>
        <v>464</v>
      </c>
      <c r="F156">
        <f>IF((A156+B156+C156+D156&gt;=2),Database!A156,"zzz")</f>
        <v>0</v>
      </c>
      <c r="G156" t="str">
        <f t="shared" si="8"/>
        <v/>
      </c>
      <c r="H156">
        <f t="shared" si="7"/>
        <v>155</v>
      </c>
    </row>
    <row r="157" spans="1:8" x14ac:dyDescent="0.25">
      <c r="A157">
        <f>IF(ISNUMBER(SEARCH('Search tool (do not edit)'!$B$2,Database!F157)),1,0)</f>
        <v>0</v>
      </c>
      <c r="B157">
        <f>IF('Search tool (do not edit)'!$B$2="All geographies",1,0)</f>
        <v>1</v>
      </c>
      <c r="C157">
        <f>IF(ISNUMBER(SEARCH('Search tool (do not edit)'!$B$1,Database!E157)),1,0)</f>
        <v>0</v>
      </c>
      <c r="D157">
        <f>IF('Search tool (do not edit)'!$B$1="All priorities",1,0)</f>
        <v>1</v>
      </c>
      <c r="E157">
        <f t="shared" si="6"/>
        <v>464</v>
      </c>
      <c r="F157">
        <f>IF((A157+B157+C157+D157&gt;=2),Database!A157,"zzz")</f>
        <v>0</v>
      </c>
      <c r="G157" t="str">
        <f t="shared" si="8"/>
        <v/>
      </c>
      <c r="H157">
        <f t="shared" si="7"/>
        <v>156</v>
      </c>
    </row>
    <row r="158" spans="1:8" x14ac:dyDescent="0.25">
      <c r="A158">
        <f>IF(ISNUMBER(SEARCH('Search tool (do not edit)'!$B$2,Database!F158)),1,0)</f>
        <v>0</v>
      </c>
      <c r="B158">
        <f>IF('Search tool (do not edit)'!$B$2="All geographies",1,0)</f>
        <v>1</v>
      </c>
      <c r="C158">
        <f>IF(ISNUMBER(SEARCH('Search tool (do not edit)'!$B$1,Database!E158)),1,0)</f>
        <v>0</v>
      </c>
      <c r="D158">
        <f>IF('Search tool (do not edit)'!$B$1="All priorities",1,0)</f>
        <v>1</v>
      </c>
      <c r="E158">
        <f t="shared" si="6"/>
        <v>464</v>
      </c>
      <c r="F158">
        <f>IF((A158+B158+C158+D158&gt;=2),Database!A158,"zzz")</f>
        <v>0</v>
      </c>
      <c r="G158" t="str">
        <f t="shared" si="8"/>
        <v/>
      </c>
      <c r="H158">
        <f t="shared" si="7"/>
        <v>157</v>
      </c>
    </row>
    <row r="159" spans="1:8" x14ac:dyDescent="0.25">
      <c r="A159">
        <f>IF(ISNUMBER(SEARCH('Search tool (do not edit)'!$B$2,Database!F159)),1,0)</f>
        <v>0</v>
      </c>
      <c r="B159">
        <f>IF('Search tool (do not edit)'!$B$2="All geographies",1,0)</f>
        <v>1</v>
      </c>
      <c r="C159">
        <f>IF(ISNUMBER(SEARCH('Search tool (do not edit)'!$B$1,Database!E159)),1,0)</f>
        <v>0</v>
      </c>
      <c r="D159">
        <f>IF('Search tool (do not edit)'!$B$1="All priorities",1,0)</f>
        <v>1</v>
      </c>
      <c r="E159">
        <f t="shared" si="6"/>
        <v>464</v>
      </c>
      <c r="F159">
        <f>IF((A159+B159+C159+D159&gt;=2),Database!A159,"zzz")</f>
        <v>0</v>
      </c>
      <c r="G159" t="str">
        <f t="shared" si="8"/>
        <v/>
      </c>
      <c r="H159">
        <f t="shared" si="7"/>
        <v>158</v>
      </c>
    </row>
    <row r="160" spans="1:8" x14ac:dyDescent="0.25">
      <c r="A160">
        <f>IF(ISNUMBER(SEARCH('Search tool (do not edit)'!$B$2,Database!F160)),1,0)</f>
        <v>0</v>
      </c>
      <c r="B160">
        <f>IF('Search tool (do not edit)'!$B$2="All geographies",1,0)</f>
        <v>1</v>
      </c>
      <c r="C160">
        <f>IF(ISNUMBER(SEARCH('Search tool (do not edit)'!$B$1,Database!E160)),1,0)</f>
        <v>0</v>
      </c>
      <c r="D160">
        <f>IF('Search tool (do not edit)'!$B$1="All priorities",1,0)</f>
        <v>1</v>
      </c>
      <c r="E160">
        <f t="shared" si="6"/>
        <v>464</v>
      </c>
      <c r="F160">
        <f>IF((A160+B160+C160+D160&gt;=2),Database!A160,"zzz")</f>
        <v>0</v>
      </c>
      <c r="G160" t="str">
        <f t="shared" si="8"/>
        <v/>
      </c>
      <c r="H160">
        <f t="shared" si="7"/>
        <v>159</v>
      </c>
    </row>
    <row r="161" spans="1:8" x14ac:dyDescent="0.25">
      <c r="A161">
        <f>IF(ISNUMBER(SEARCH('Search tool (do not edit)'!$B$2,Database!F161)),1,0)</f>
        <v>0</v>
      </c>
      <c r="B161">
        <f>IF('Search tool (do not edit)'!$B$2="All geographies",1,0)</f>
        <v>1</v>
      </c>
      <c r="C161">
        <f>IF(ISNUMBER(SEARCH('Search tool (do not edit)'!$B$1,Database!E161)),1,0)</f>
        <v>0</v>
      </c>
      <c r="D161">
        <f>IF('Search tool (do not edit)'!$B$1="All priorities",1,0)</f>
        <v>1</v>
      </c>
      <c r="E161">
        <f t="shared" si="6"/>
        <v>464</v>
      </c>
      <c r="F161">
        <f>IF((A161+B161+C161+D161&gt;=2),Database!A161,"zzz")</f>
        <v>0</v>
      </c>
      <c r="G161" t="str">
        <f t="shared" si="8"/>
        <v/>
      </c>
      <c r="H161">
        <f t="shared" si="7"/>
        <v>160</v>
      </c>
    </row>
    <row r="162" spans="1:8" x14ac:dyDescent="0.25">
      <c r="A162">
        <f>IF(ISNUMBER(SEARCH('Search tool (do not edit)'!$B$2,Database!F162)),1,0)</f>
        <v>0</v>
      </c>
      <c r="B162">
        <f>IF('Search tool (do not edit)'!$B$2="All geographies",1,0)</f>
        <v>1</v>
      </c>
      <c r="C162">
        <f>IF(ISNUMBER(SEARCH('Search tool (do not edit)'!$B$1,Database!E162)),1,0)</f>
        <v>0</v>
      </c>
      <c r="D162">
        <f>IF('Search tool (do not edit)'!$B$1="All priorities",1,0)</f>
        <v>1</v>
      </c>
      <c r="E162">
        <f t="shared" si="6"/>
        <v>464</v>
      </c>
      <c r="F162">
        <f>IF((A162+B162+C162+D162&gt;=2),Database!A162,"zzz")</f>
        <v>0</v>
      </c>
      <c r="G162" t="str">
        <f t="shared" si="8"/>
        <v/>
      </c>
      <c r="H162">
        <f t="shared" si="7"/>
        <v>161</v>
      </c>
    </row>
    <row r="163" spans="1:8" x14ac:dyDescent="0.25">
      <c r="A163">
        <f>IF(ISNUMBER(SEARCH('Search tool (do not edit)'!$B$2,Database!F163)),1,0)</f>
        <v>0</v>
      </c>
      <c r="B163">
        <f>IF('Search tool (do not edit)'!$B$2="All geographies",1,0)</f>
        <v>1</v>
      </c>
      <c r="C163">
        <f>IF(ISNUMBER(SEARCH('Search tool (do not edit)'!$B$1,Database!E163)),1,0)</f>
        <v>0</v>
      </c>
      <c r="D163">
        <f>IF('Search tool (do not edit)'!$B$1="All priorities",1,0)</f>
        <v>1</v>
      </c>
      <c r="E163">
        <f t="shared" si="6"/>
        <v>464</v>
      </c>
      <c r="F163">
        <f>IF((A163+B163+C163+D163&gt;=2),Database!A163,"zzz")</f>
        <v>0</v>
      </c>
      <c r="G163" t="str">
        <f t="shared" si="8"/>
        <v/>
      </c>
      <c r="H163">
        <f t="shared" si="7"/>
        <v>162</v>
      </c>
    </row>
    <row r="164" spans="1:8" x14ac:dyDescent="0.25">
      <c r="A164">
        <f>IF(ISNUMBER(SEARCH('Search tool (do not edit)'!$B$2,Database!F164)),1,0)</f>
        <v>0</v>
      </c>
      <c r="B164">
        <f>IF('Search tool (do not edit)'!$B$2="All geographies",1,0)</f>
        <v>1</v>
      </c>
      <c r="C164">
        <f>IF(ISNUMBER(SEARCH('Search tool (do not edit)'!$B$1,Database!E164)),1,0)</f>
        <v>0</v>
      </c>
      <c r="D164">
        <f>IF('Search tool (do not edit)'!$B$1="All priorities",1,0)</f>
        <v>1</v>
      </c>
      <c r="E164">
        <f t="shared" si="6"/>
        <v>464</v>
      </c>
      <c r="F164">
        <f>IF((A164+B164+C164+D164&gt;=2),Database!A164,"zzz")</f>
        <v>0</v>
      </c>
      <c r="G164" t="str">
        <f t="shared" si="8"/>
        <v/>
      </c>
      <c r="H164">
        <f t="shared" si="7"/>
        <v>163</v>
      </c>
    </row>
    <row r="165" spans="1:8" x14ac:dyDescent="0.25">
      <c r="A165">
        <f>IF(ISNUMBER(SEARCH('Search tool (do not edit)'!$B$2,Database!F165)),1,0)</f>
        <v>0</v>
      </c>
      <c r="B165">
        <f>IF('Search tool (do not edit)'!$B$2="All geographies",1,0)</f>
        <v>1</v>
      </c>
      <c r="C165">
        <f>IF(ISNUMBER(SEARCH('Search tool (do not edit)'!$B$1,Database!E165)),1,0)</f>
        <v>0</v>
      </c>
      <c r="D165">
        <f>IF('Search tool (do not edit)'!$B$1="All priorities",1,0)</f>
        <v>1</v>
      </c>
      <c r="E165">
        <f t="shared" si="6"/>
        <v>464</v>
      </c>
      <c r="F165">
        <f>IF((A165+B165+C165+D165&gt;=2),Database!A165,"zzz")</f>
        <v>0</v>
      </c>
      <c r="G165" t="str">
        <f t="shared" si="8"/>
        <v/>
      </c>
      <c r="H165">
        <f t="shared" si="7"/>
        <v>164</v>
      </c>
    </row>
    <row r="166" spans="1:8" x14ac:dyDescent="0.25">
      <c r="A166">
        <f>IF(ISNUMBER(SEARCH('Search tool (do not edit)'!$B$2,Database!F166)),1,0)</f>
        <v>0</v>
      </c>
      <c r="B166">
        <f>IF('Search tool (do not edit)'!$B$2="All geographies",1,0)</f>
        <v>1</v>
      </c>
      <c r="C166">
        <f>IF(ISNUMBER(SEARCH('Search tool (do not edit)'!$B$1,Database!E166)),1,0)</f>
        <v>0</v>
      </c>
      <c r="D166">
        <f>IF('Search tool (do not edit)'!$B$1="All priorities",1,0)</f>
        <v>1</v>
      </c>
      <c r="E166">
        <f t="shared" si="6"/>
        <v>464</v>
      </c>
      <c r="F166">
        <f>IF((A166+B166+C166+D166&gt;=2),Database!A166,"zzz")</f>
        <v>0</v>
      </c>
      <c r="G166" t="str">
        <f t="shared" si="8"/>
        <v/>
      </c>
      <c r="H166">
        <f t="shared" si="7"/>
        <v>165</v>
      </c>
    </row>
    <row r="167" spans="1:8" x14ac:dyDescent="0.25">
      <c r="A167">
        <f>IF(ISNUMBER(SEARCH('Search tool (do not edit)'!$B$2,Database!F167)),1,0)</f>
        <v>0</v>
      </c>
      <c r="B167">
        <f>IF('Search tool (do not edit)'!$B$2="All geographies",1,0)</f>
        <v>1</v>
      </c>
      <c r="C167">
        <f>IF(ISNUMBER(SEARCH('Search tool (do not edit)'!$B$1,Database!E167)),1,0)</f>
        <v>0</v>
      </c>
      <c r="D167">
        <f>IF('Search tool (do not edit)'!$B$1="All priorities",1,0)</f>
        <v>1</v>
      </c>
      <c r="E167">
        <f t="shared" si="6"/>
        <v>464</v>
      </c>
      <c r="F167">
        <f>IF((A167+B167+C167+D167&gt;=2),Database!A167,"zzz")</f>
        <v>0</v>
      </c>
      <c r="G167" t="str">
        <f t="shared" si="8"/>
        <v/>
      </c>
      <c r="H167">
        <f t="shared" si="7"/>
        <v>166</v>
      </c>
    </row>
    <row r="168" spans="1:8" x14ac:dyDescent="0.25">
      <c r="A168">
        <f>IF(ISNUMBER(SEARCH('Search tool (do not edit)'!$B$2,Database!F168)),1,0)</f>
        <v>0</v>
      </c>
      <c r="B168">
        <f>IF('Search tool (do not edit)'!$B$2="All geographies",1,0)</f>
        <v>1</v>
      </c>
      <c r="C168">
        <f>IF(ISNUMBER(SEARCH('Search tool (do not edit)'!$B$1,Database!E168)),1,0)</f>
        <v>0</v>
      </c>
      <c r="D168">
        <f>IF('Search tool (do not edit)'!$B$1="All priorities",1,0)</f>
        <v>1</v>
      </c>
      <c r="E168">
        <f t="shared" si="6"/>
        <v>464</v>
      </c>
      <c r="F168">
        <f>IF((A168+B168+C168+D168&gt;=2),Database!A168,"zzz")</f>
        <v>0</v>
      </c>
      <c r="G168" t="str">
        <f t="shared" si="8"/>
        <v/>
      </c>
      <c r="H168">
        <f t="shared" si="7"/>
        <v>167</v>
      </c>
    </row>
    <row r="169" spans="1:8" x14ac:dyDescent="0.25">
      <c r="A169">
        <f>IF(ISNUMBER(SEARCH('Search tool (do not edit)'!$B$2,Database!F169)),1,0)</f>
        <v>0</v>
      </c>
      <c r="B169">
        <f>IF('Search tool (do not edit)'!$B$2="All geographies",1,0)</f>
        <v>1</v>
      </c>
      <c r="C169">
        <f>IF(ISNUMBER(SEARCH('Search tool (do not edit)'!$B$1,Database!E169)),1,0)</f>
        <v>0</v>
      </c>
      <c r="D169">
        <f>IF('Search tool (do not edit)'!$B$1="All priorities",1,0)</f>
        <v>1</v>
      </c>
      <c r="E169">
        <f t="shared" si="6"/>
        <v>464</v>
      </c>
      <c r="F169">
        <f>IF((A169+B169+C169+D169&gt;=2),Database!A169,"zzz")</f>
        <v>0</v>
      </c>
      <c r="G169" t="str">
        <f t="shared" si="8"/>
        <v/>
      </c>
      <c r="H169">
        <f t="shared" si="7"/>
        <v>168</v>
      </c>
    </row>
    <row r="170" spans="1:8" x14ac:dyDescent="0.25">
      <c r="A170">
        <f>IF(ISNUMBER(SEARCH('Search tool (do not edit)'!$B$2,Database!F170)),1,0)</f>
        <v>0</v>
      </c>
      <c r="B170">
        <f>IF('Search tool (do not edit)'!$B$2="All geographies",1,0)</f>
        <v>1</v>
      </c>
      <c r="C170">
        <f>IF(ISNUMBER(SEARCH('Search tool (do not edit)'!$B$1,Database!E170)),1,0)</f>
        <v>0</v>
      </c>
      <c r="D170">
        <f>IF('Search tool (do not edit)'!$B$1="All priorities",1,0)</f>
        <v>1</v>
      </c>
      <c r="E170">
        <f t="shared" si="6"/>
        <v>464</v>
      </c>
      <c r="F170">
        <f>IF((A170+B170+C170+D170&gt;=2),Database!A170,"zzz")</f>
        <v>0</v>
      </c>
      <c r="G170" t="str">
        <f t="shared" si="8"/>
        <v/>
      </c>
      <c r="H170">
        <f t="shared" si="7"/>
        <v>169</v>
      </c>
    </row>
    <row r="171" spans="1:8" x14ac:dyDescent="0.25">
      <c r="A171">
        <f>IF(ISNUMBER(SEARCH('Search tool (do not edit)'!$B$2,Database!F171)),1,0)</f>
        <v>0</v>
      </c>
      <c r="B171">
        <f>IF('Search tool (do not edit)'!$B$2="All geographies",1,0)</f>
        <v>1</v>
      </c>
      <c r="C171">
        <f>IF(ISNUMBER(SEARCH('Search tool (do not edit)'!$B$1,Database!E171)),1,0)</f>
        <v>0</v>
      </c>
      <c r="D171">
        <f>IF('Search tool (do not edit)'!$B$1="All priorities",1,0)</f>
        <v>1</v>
      </c>
      <c r="E171">
        <f t="shared" si="6"/>
        <v>464</v>
      </c>
      <c r="F171">
        <f>IF((A171+B171+C171+D171&gt;=2),Database!A171,"zzz")</f>
        <v>0</v>
      </c>
      <c r="G171" t="str">
        <f t="shared" si="8"/>
        <v/>
      </c>
      <c r="H171">
        <f t="shared" si="7"/>
        <v>170</v>
      </c>
    </row>
    <row r="172" spans="1:8" x14ac:dyDescent="0.25">
      <c r="A172">
        <f>IF(ISNUMBER(SEARCH('Search tool (do not edit)'!$B$2,Database!F172)),1,0)</f>
        <v>0</v>
      </c>
      <c r="B172">
        <f>IF('Search tool (do not edit)'!$B$2="All geographies",1,0)</f>
        <v>1</v>
      </c>
      <c r="C172">
        <f>IF(ISNUMBER(SEARCH('Search tool (do not edit)'!$B$1,Database!E172)),1,0)</f>
        <v>0</v>
      </c>
      <c r="D172">
        <f>IF('Search tool (do not edit)'!$B$1="All priorities",1,0)</f>
        <v>1</v>
      </c>
      <c r="E172">
        <f t="shared" si="6"/>
        <v>464</v>
      </c>
      <c r="F172">
        <f>IF((A172+B172+C172+D172&gt;=2),Database!A172,"zzz")</f>
        <v>0</v>
      </c>
      <c r="G172" t="str">
        <f t="shared" si="8"/>
        <v/>
      </c>
      <c r="H172">
        <f t="shared" si="7"/>
        <v>171</v>
      </c>
    </row>
    <row r="173" spans="1:8" x14ac:dyDescent="0.25">
      <c r="A173">
        <f>IF(ISNUMBER(SEARCH('Search tool (do not edit)'!$B$2,Database!F173)),1,0)</f>
        <v>0</v>
      </c>
      <c r="B173">
        <f>IF('Search tool (do not edit)'!$B$2="All geographies",1,0)</f>
        <v>1</v>
      </c>
      <c r="C173">
        <f>IF(ISNUMBER(SEARCH('Search tool (do not edit)'!$B$1,Database!E173)),1,0)</f>
        <v>0</v>
      </c>
      <c r="D173">
        <f>IF('Search tool (do not edit)'!$B$1="All priorities",1,0)</f>
        <v>1</v>
      </c>
      <c r="E173">
        <f t="shared" si="6"/>
        <v>464</v>
      </c>
      <c r="F173">
        <f>IF((A173+B173+C173+D173&gt;=2),Database!A173,"zzz")</f>
        <v>0</v>
      </c>
      <c r="G173" t="str">
        <f t="shared" si="8"/>
        <v/>
      </c>
      <c r="H173">
        <f t="shared" si="7"/>
        <v>172</v>
      </c>
    </row>
    <row r="174" spans="1:8" x14ac:dyDescent="0.25">
      <c r="A174">
        <f>IF(ISNUMBER(SEARCH('Search tool (do not edit)'!$B$2,Database!F174)),1,0)</f>
        <v>0</v>
      </c>
      <c r="B174">
        <f>IF('Search tool (do not edit)'!$B$2="All geographies",1,0)</f>
        <v>1</v>
      </c>
      <c r="C174">
        <f>IF(ISNUMBER(SEARCH('Search tool (do not edit)'!$B$1,Database!E174)),1,0)</f>
        <v>0</v>
      </c>
      <c r="D174">
        <f>IF('Search tool (do not edit)'!$B$1="All priorities",1,0)</f>
        <v>1</v>
      </c>
      <c r="E174">
        <f t="shared" si="6"/>
        <v>464</v>
      </c>
      <c r="F174">
        <f>IF((A174+B174+C174+D174&gt;=2),Database!A174,"zzz")</f>
        <v>0</v>
      </c>
      <c r="G174" t="str">
        <f t="shared" si="8"/>
        <v/>
      </c>
      <c r="H174">
        <f t="shared" si="7"/>
        <v>173</v>
      </c>
    </row>
    <row r="175" spans="1:8" x14ac:dyDescent="0.25">
      <c r="A175">
        <f>IF(ISNUMBER(SEARCH('Search tool (do not edit)'!$B$2,Database!F175)),1,0)</f>
        <v>0</v>
      </c>
      <c r="B175">
        <f>IF('Search tool (do not edit)'!$B$2="All geographies",1,0)</f>
        <v>1</v>
      </c>
      <c r="C175">
        <f>IF(ISNUMBER(SEARCH('Search tool (do not edit)'!$B$1,Database!E175)),1,0)</f>
        <v>0</v>
      </c>
      <c r="D175">
        <f>IF('Search tool (do not edit)'!$B$1="All priorities",1,0)</f>
        <v>1</v>
      </c>
      <c r="E175">
        <f t="shared" si="6"/>
        <v>464</v>
      </c>
      <c r="F175">
        <f>IF((A175+B175+C175+D175&gt;=2),Database!A175,"zzz")</f>
        <v>0</v>
      </c>
      <c r="G175" t="str">
        <f t="shared" si="8"/>
        <v/>
      </c>
      <c r="H175">
        <f t="shared" si="7"/>
        <v>174</v>
      </c>
    </row>
    <row r="176" spans="1:8" x14ac:dyDescent="0.25">
      <c r="A176">
        <f>IF(ISNUMBER(SEARCH('Search tool (do not edit)'!$B$2,Database!F176)),1,0)</f>
        <v>0</v>
      </c>
      <c r="B176">
        <f>IF('Search tool (do not edit)'!$B$2="All geographies",1,0)</f>
        <v>1</v>
      </c>
      <c r="C176">
        <f>IF(ISNUMBER(SEARCH('Search tool (do not edit)'!$B$1,Database!E176)),1,0)</f>
        <v>0</v>
      </c>
      <c r="D176">
        <f>IF('Search tool (do not edit)'!$B$1="All priorities",1,0)</f>
        <v>1</v>
      </c>
      <c r="E176">
        <f t="shared" si="6"/>
        <v>464</v>
      </c>
      <c r="F176">
        <f>IF((A176+B176+C176+D176&gt;=2),Database!A176,"zzz")</f>
        <v>0</v>
      </c>
      <c r="G176" t="str">
        <f t="shared" si="8"/>
        <v/>
      </c>
      <c r="H176">
        <f t="shared" si="7"/>
        <v>175</v>
      </c>
    </row>
    <row r="177" spans="1:8" x14ac:dyDescent="0.25">
      <c r="A177">
        <f>IF(ISNUMBER(SEARCH('Search tool (do not edit)'!$B$2,Database!F177)),1,0)</f>
        <v>0</v>
      </c>
      <c r="B177">
        <f>IF('Search tool (do not edit)'!$B$2="All geographies",1,0)</f>
        <v>1</v>
      </c>
      <c r="C177">
        <f>IF(ISNUMBER(SEARCH('Search tool (do not edit)'!$B$1,Database!E177)),1,0)</f>
        <v>0</v>
      </c>
      <c r="D177">
        <f>IF('Search tool (do not edit)'!$B$1="All priorities",1,0)</f>
        <v>1</v>
      </c>
      <c r="E177">
        <f t="shared" si="6"/>
        <v>464</v>
      </c>
      <c r="F177">
        <f>IF((A177+B177+C177+D177&gt;=2),Database!A177,"zzz")</f>
        <v>0</v>
      </c>
      <c r="G177" t="str">
        <f t="shared" si="8"/>
        <v/>
      </c>
      <c r="H177">
        <f t="shared" si="7"/>
        <v>176</v>
      </c>
    </row>
    <row r="178" spans="1:8" x14ac:dyDescent="0.25">
      <c r="A178">
        <f>IF(ISNUMBER(SEARCH('Search tool (do not edit)'!$B$2,Database!F178)),1,0)</f>
        <v>0</v>
      </c>
      <c r="B178">
        <f>IF('Search tool (do not edit)'!$B$2="All geographies",1,0)</f>
        <v>1</v>
      </c>
      <c r="C178">
        <f>IF(ISNUMBER(SEARCH('Search tool (do not edit)'!$B$1,Database!E178)),1,0)</f>
        <v>0</v>
      </c>
      <c r="D178">
        <f>IF('Search tool (do not edit)'!$B$1="All priorities",1,0)</f>
        <v>1</v>
      </c>
      <c r="E178">
        <f t="shared" si="6"/>
        <v>464</v>
      </c>
      <c r="F178">
        <f>IF((A178+B178+C178+D178&gt;=2),Database!A178,"zzz")</f>
        <v>0</v>
      </c>
      <c r="G178" t="str">
        <f t="shared" si="8"/>
        <v/>
      </c>
      <c r="H178">
        <f t="shared" si="7"/>
        <v>177</v>
      </c>
    </row>
    <row r="179" spans="1:8" x14ac:dyDescent="0.25">
      <c r="A179">
        <f>IF(ISNUMBER(SEARCH('Search tool (do not edit)'!$B$2,Database!F179)),1,0)</f>
        <v>0</v>
      </c>
      <c r="B179">
        <f>IF('Search tool (do not edit)'!$B$2="All geographies",1,0)</f>
        <v>1</v>
      </c>
      <c r="C179">
        <f>IF(ISNUMBER(SEARCH('Search tool (do not edit)'!$B$1,Database!E179)),1,0)</f>
        <v>0</v>
      </c>
      <c r="D179">
        <f>IF('Search tool (do not edit)'!$B$1="All priorities",1,0)</f>
        <v>1</v>
      </c>
      <c r="E179">
        <f t="shared" si="6"/>
        <v>464</v>
      </c>
      <c r="F179">
        <f>IF((A179+B179+C179+D179&gt;=2),Database!A179,"zzz")</f>
        <v>0</v>
      </c>
      <c r="G179" t="str">
        <f t="shared" si="8"/>
        <v/>
      </c>
      <c r="H179">
        <f t="shared" si="7"/>
        <v>178</v>
      </c>
    </row>
    <row r="180" spans="1:8" x14ac:dyDescent="0.25">
      <c r="A180">
        <f>IF(ISNUMBER(SEARCH('Search tool (do not edit)'!$B$2,Database!F180)),1,0)</f>
        <v>0</v>
      </c>
      <c r="B180">
        <f>IF('Search tool (do not edit)'!$B$2="All geographies",1,0)</f>
        <v>1</v>
      </c>
      <c r="C180">
        <f>IF(ISNUMBER(SEARCH('Search tool (do not edit)'!$B$1,Database!E180)),1,0)</f>
        <v>0</v>
      </c>
      <c r="D180">
        <f>IF('Search tool (do not edit)'!$B$1="All priorities",1,0)</f>
        <v>1</v>
      </c>
      <c r="E180">
        <f t="shared" si="6"/>
        <v>464</v>
      </c>
      <c r="F180">
        <f>IF((A180+B180+C180+D180&gt;=2),Database!A180,"zzz")</f>
        <v>0</v>
      </c>
      <c r="G180" t="str">
        <f t="shared" si="8"/>
        <v/>
      </c>
      <c r="H180">
        <f t="shared" si="7"/>
        <v>179</v>
      </c>
    </row>
    <row r="181" spans="1:8" x14ac:dyDescent="0.25">
      <c r="A181">
        <f>IF(ISNUMBER(SEARCH('Search tool (do not edit)'!$B$2,Database!F181)),1,0)</f>
        <v>0</v>
      </c>
      <c r="B181">
        <f>IF('Search tool (do not edit)'!$B$2="All geographies",1,0)</f>
        <v>1</v>
      </c>
      <c r="C181">
        <f>IF(ISNUMBER(SEARCH('Search tool (do not edit)'!$B$1,Database!E181)),1,0)</f>
        <v>0</v>
      </c>
      <c r="D181">
        <f>IF('Search tool (do not edit)'!$B$1="All priorities",1,0)</f>
        <v>1</v>
      </c>
      <c r="E181">
        <f t="shared" si="6"/>
        <v>464</v>
      </c>
      <c r="F181">
        <f>IF((A181+B181+C181+D181&gt;=2),Database!A181,"zzz")</f>
        <v>0</v>
      </c>
      <c r="G181" t="str">
        <f t="shared" si="8"/>
        <v/>
      </c>
      <c r="H181">
        <f t="shared" si="7"/>
        <v>180</v>
      </c>
    </row>
    <row r="182" spans="1:8" x14ac:dyDescent="0.25">
      <c r="A182">
        <f>IF(ISNUMBER(SEARCH('Search tool (do not edit)'!$B$2,Database!F182)),1,0)</f>
        <v>0</v>
      </c>
      <c r="B182">
        <f>IF('Search tool (do not edit)'!$B$2="All geographies",1,0)</f>
        <v>1</v>
      </c>
      <c r="C182">
        <f>IF(ISNUMBER(SEARCH('Search tool (do not edit)'!$B$1,Database!E182)),1,0)</f>
        <v>0</v>
      </c>
      <c r="D182">
        <f>IF('Search tool (do not edit)'!$B$1="All priorities",1,0)</f>
        <v>1</v>
      </c>
      <c r="E182">
        <f t="shared" si="6"/>
        <v>464</v>
      </c>
      <c r="F182">
        <f>IF((A182+B182+C182+D182&gt;=2),Database!A182,"zzz")</f>
        <v>0</v>
      </c>
      <c r="G182" t="str">
        <f t="shared" si="8"/>
        <v/>
      </c>
      <c r="H182">
        <f t="shared" si="7"/>
        <v>181</v>
      </c>
    </row>
    <row r="183" spans="1:8" x14ac:dyDescent="0.25">
      <c r="A183">
        <f>IF(ISNUMBER(SEARCH('Search tool (do not edit)'!$B$2,Database!F183)),1,0)</f>
        <v>0</v>
      </c>
      <c r="B183">
        <f>IF('Search tool (do not edit)'!$B$2="All geographies",1,0)</f>
        <v>1</v>
      </c>
      <c r="C183">
        <f>IF(ISNUMBER(SEARCH('Search tool (do not edit)'!$B$1,Database!E183)),1,0)</f>
        <v>0</v>
      </c>
      <c r="D183">
        <f>IF('Search tool (do not edit)'!$B$1="All priorities",1,0)</f>
        <v>1</v>
      </c>
      <c r="E183">
        <f t="shared" si="6"/>
        <v>464</v>
      </c>
      <c r="F183">
        <f>IF((A183+B183+C183+D183&gt;=2),Database!A183,"zzz")</f>
        <v>0</v>
      </c>
      <c r="G183" t="str">
        <f t="shared" si="8"/>
        <v/>
      </c>
      <c r="H183">
        <f t="shared" si="7"/>
        <v>182</v>
      </c>
    </row>
    <row r="184" spans="1:8" x14ac:dyDescent="0.25">
      <c r="A184">
        <f>IF(ISNUMBER(SEARCH('Search tool (do not edit)'!$B$2,Database!F184)),1,0)</f>
        <v>0</v>
      </c>
      <c r="B184">
        <f>IF('Search tool (do not edit)'!$B$2="All geographies",1,0)</f>
        <v>1</v>
      </c>
      <c r="C184">
        <f>IF(ISNUMBER(SEARCH('Search tool (do not edit)'!$B$1,Database!E184)),1,0)</f>
        <v>0</v>
      </c>
      <c r="D184">
        <f>IF('Search tool (do not edit)'!$B$1="All priorities",1,0)</f>
        <v>1</v>
      </c>
      <c r="E184">
        <f t="shared" si="6"/>
        <v>464</v>
      </c>
      <c r="F184">
        <f>IF((A184+B184+C184+D184&gt;=2),Database!A184,"zzz")</f>
        <v>0</v>
      </c>
      <c r="G184" t="str">
        <f t="shared" si="8"/>
        <v/>
      </c>
      <c r="H184">
        <f t="shared" si="7"/>
        <v>183</v>
      </c>
    </row>
    <row r="185" spans="1:8" x14ac:dyDescent="0.25">
      <c r="A185">
        <f>IF(ISNUMBER(SEARCH('Search tool (do not edit)'!$B$2,Database!F185)),1,0)</f>
        <v>0</v>
      </c>
      <c r="B185">
        <f>IF('Search tool (do not edit)'!$B$2="All geographies",1,0)</f>
        <v>1</v>
      </c>
      <c r="C185">
        <f>IF(ISNUMBER(SEARCH('Search tool (do not edit)'!$B$1,Database!E185)),1,0)</f>
        <v>0</v>
      </c>
      <c r="D185">
        <f>IF('Search tool (do not edit)'!$B$1="All priorities",1,0)</f>
        <v>1</v>
      </c>
      <c r="E185">
        <f t="shared" si="6"/>
        <v>464</v>
      </c>
      <c r="F185">
        <f>IF((A185+B185+C185+D185&gt;=2),Database!A185,"zzz")</f>
        <v>0</v>
      </c>
      <c r="G185" t="str">
        <f t="shared" si="8"/>
        <v/>
      </c>
      <c r="H185">
        <f t="shared" si="7"/>
        <v>184</v>
      </c>
    </row>
    <row r="186" spans="1:8" x14ac:dyDescent="0.25">
      <c r="A186">
        <f>IF(ISNUMBER(SEARCH('Search tool (do not edit)'!$B$2,Database!F186)),1,0)</f>
        <v>0</v>
      </c>
      <c r="B186">
        <f>IF('Search tool (do not edit)'!$B$2="All geographies",1,0)</f>
        <v>1</v>
      </c>
      <c r="C186">
        <f>IF(ISNUMBER(SEARCH('Search tool (do not edit)'!$B$1,Database!E186)),1,0)</f>
        <v>0</v>
      </c>
      <c r="D186">
        <f>IF('Search tool (do not edit)'!$B$1="All priorities",1,0)</f>
        <v>1</v>
      </c>
      <c r="E186">
        <f t="shared" si="6"/>
        <v>464</v>
      </c>
      <c r="F186">
        <f>IF((A186+B186+C186+D186&gt;=2),Database!A186,"zzz")</f>
        <v>0</v>
      </c>
      <c r="G186" t="str">
        <f t="shared" si="8"/>
        <v/>
      </c>
      <c r="H186">
        <f t="shared" si="7"/>
        <v>185</v>
      </c>
    </row>
    <row r="187" spans="1:8" x14ac:dyDescent="0.25">
      <c r="A187">
        <f>IF(ISNUMBER(SEARCH('Search tool (do not edit)'!$B$2,Database!F187)),1,0)</f>
        <v>0</v>
      </c>
      <c r="B187">
        <f>IF('Search tool (do not edit)'!$B$2="All geographies",1,0)</f>
        <v>1</v>
      </c>
      <c r="C187">
        <f>IF(ISNUMBER(SEARCH('Search tool (do not edit)'!$B$1,Database!E187)),1,0)</f>
        <v>0</v>
      </c>
      <c r="D187">
        <f>IF('Search tool (do not edit)'!$B$1="All priorities",1,0)</f>
        <v>1</v>
      </c>
      <c r="E187">
        <f t="shared" si="6"/>
        <v>464</v>
      </c>
      <c r="F187">
        <f>IF((A187+B187+C187+D187&gt;=2),Database!A187,"zzz")</f>
        <v>0</v>
      </c>
      <c r="G187" t="str">
        <f t="shared" si="8"/>
        <v/>
      </c>
      <c r="H187">
        <f t="shared" si="7"/>
        <v>186</v>
      </c>
    </row>
    <row r="188" spans="1:8" x14ac:dyDescent="0.25">
      <c r="A188">
        <f>IF(ISNUMBER(SEARCH('Search tool (do not edit)'!$B$2,Database!F188)),1,0)</f>
        <v>0</v>
      </c>
      <c r="B188">
        <f>IF('Search tool (do not edit)'!$B$2="All geographies",1,0)</f>
        <v>1</v>
      </c>
      <c r="C188">
        <f>IF(ISNUMBER(SEARCH('Search tool (do not edit)'!$B$1,Database!E188)),1,0)</f>
        <v>0</v>
      </c>
      <c r="D188">
        <f>IF('Search tool (do not edit)'!$B$1="All priorities",1,0)</f>
        <v>1</v>
      </c>
      <c r="E188">
        <f t="shared" si="6"/>
        <v>464</v>
      </c>
      <c r="F188">
        <f>IF((A188+B188+C188+D188&gt;=2),Database!A188,"zzz")</f>
        <v>0</v>
      </c>
      <c r="G188" t="str">
        <f t="shared" si="8"/>
        <v/>
      </c>
      <c r="H188">
        <f t="shared" si="7"/>
        <v>187</v>
      </c>
    </row>
    <row r="189" spans="1:8" x14ac:dyDescent="0.25">
      <c r="A189">
        <f>IF(ISNUMBER(SEARCH('Search tool (do not edit)'!$B$2,Database!F189)),1,0)</f>
        <v>0</v>
      </c>
      <c r="B189">
        <f>IF('Search tool (do not edit)'!$B$2="All geographies",1,0)</f>
        <v>1</v>
      </c>
      <c r="C189">
        <f>IF(ISNUMBER(SEARCH('Search tool (do not edit)'!$B$1,Database!E189)),1,0)</f>
        <v>0</v>
      </c>
      <c r="D189">
        <f>IF('Search tool (do not edit)'!$B$1="All priorities",1,0)</f>
        <v>1</v>
      </c>
      <c r="E189">
        <f t="shared" si="6"/>
        <v>464</v>
      </c>
      <c r="F189">
        <f>IF((A189+B189+C189+D189&gt;=2),Database!A189,"zzz")</f>
        <v>0</v>
      </c>
      <c r="G189" t="str">
        <f t="shared" si="8"/>
        <v/>
      </c>
      <c r="H189">
        <f t="shared" si="7"/>
        <v>188</v>
      </c>
    </row>
    <row r="190" spans="1:8" x14ac:dyDescent="0.25">
      <c r="A190">
        <f>IF(ISNUMBER(SEARCH('Search tool (do not edit)'!$B$2,Database!F190)),1,0)</f>
        <v>0</v>
      </c>
      <c r="B190">
        <f>IF('Search tool (do not edit)'!$B$2="All geographies",1,0)</f>
        <v>1</v>
      </c>
      <c r="C190">
        <f>IF(ISNUMBER(SEARCH('Search tool (do not edit)'!$B$1,Database!E190)),1,0)</f>
        <v>0</v>
      </c>
      <c r="D190">
        <f>IF('Search tool (do not edit)'!$B$1="All priorities",1,0)</f>
        <v>1</v>
      </c>
      <c r="E190">
        <f t="shared" si="6"/>
        <v>464</v>
      </c>
      <c r="F190">
        <f>IF((A190+B190+C190+D190&gt;=2),Database!A190,"zzz")</f>
        <v>0</v>
      </c>
      <c r="G190" t="str">
        <f t="shared" si="8"/>
        <v/>
      </c>
      <c r="H190">
        <f t="shared" si="7"/>
        <v>189</v>
      </c>
    </row>
    <row r="191" spans="1:8" x14ac:dyDescent="0.25">
      <c r="A191">
        <f>IF(ISNUMBER(SEARCH('Search tool (do not edit)'!$B$2,Database!F191)),1,0)</f>
        <v>0</v>
      </c>
      <c r="B191">
        <f>IF('Search tool (do not edit)'!$B$2="All geographies",1,0)</f>
        <v>1</v>
      </c>
      <c r="C191">
        <f>IF(ISNUMBER(SEARCH('Search tool (do not edit)'!$B$1,Database!E191)),1,0)</f>
        <v>0</v>
      </c>
      <c r="D191">
        <f>IF('Search tool (do not edit)'!$B$1="All priorities",1,0)</f>
        <v>1</v>
      </c>
      <c r="E191">
        <f t="shared" si="6"/>
        <v>464</v>
      </c>
      <c r="F191">
        <f>IF((A191+B191+C191+D191&gt;=2),Database!A191,"zzz")</f>
        <v>0</v>
      </c>
      <c r="G191" t="str">
        <f t="shared" si="8"/>
        <v/>
      </c>
      <c r="H191">
        <f t="shared" si="7"/>
        <v>190</v>
      </c>
    </row>
    <row r="192" spans="1:8" x14ac:dyDescent="0.25">
      <c r="A192">
        <f>IF(ISNUMBER(SEARCH('Search tool (do not edit)'!$B$2,Database!F192)),1,0)</f>
        <v>0</v>
      </c>
      <c r="B192">
        <f>IF('Search tool (do not edit)'!$B$2="All geographies",1,0)</f>
        <v>1</v>
      </c>
      <c r="C192">
        <f>IF(ISNUMBER(SEARCH('Search tool (do not edit)'!$B$1,Database!E192)),1,0)</f>
        <v>0</v>
      </c>
      <c r="D192">
        <f>IF('Search tool (do not edit)'!$B$1="All priorities",1,0)</f>
        <v>1</v>
      </c>
      <c r="E192">
        <f t="shared" si="6"/>
        <v>464</v>
      </c>
      <c r="F192">
        <f>IF((A192+B192+C192+D192&gt;=2),Database!A192,"zzz")</f>
        <v>0</v>
      </c>
      <c r="G192" t="str">
        <f t="shared" si="8"/>
        <v/>
      </c>
      <c r="H192">
        <f t="shared" si="7"/>
        <v>191</v>
      </c>
    </row>
    <row r="193" spans="1:8" x14ac:dyDescent="0.25">
      <c r="A193">
        <f>IF(ISNUMBER(SEARCH('Search tool (do not edit)'!$B$2,Database!F193)),1,0)</f>
        <v>0</v>
      </c>
      <c r="B193">
        <f>IF('Search tool (do not edit)'!$B$2="All geographies",1,0)</f>
        <v>1</v>
      </c>
      <c r="C193">
        <f>IF(ISNUMBER(SEARCH('Search tool (do not edit)'!$B$1,Database!E193)),1,0)</f>
        <v>0</v>
      </c>
      <c r="D193">
        <f>IF('Search tool (do not edit)'!$B$1="All priorities",1,0)</f>
        <v>1</v>
      </c>
      <c r="E193">
        <f t="shared" si="6"/>
        <v>464</v>
      </c>
      <c r="F193">
        <f>IF((A193+B193+C193+D193&gt;=2),Database!A193,"zzz")</f>
        <v>0</v>
      </c>
      <c r="G193" t="str">
        <f t="shared" si="8"/>
        <v/>
      </c>
      <c r="H193">
        <f t="shared" si="7"/>
        <v>192</v>
      </c>
    </row>
    <row r="194" spans="1:8" x14ac:dyDescent="0.25">
      <c r="A194">
        <f>IF(ISNUMBER(SEARCH('Search tool (do not edit)'!$B$2,Database!F194)),1,0)</f>
        <v>0</v>
      </c>
      <c r="B194">
        <f>IF('Search tool (do not edit)'!$B$2="All geographies",1,0)</f>
        <v>1</v>
      </c>
      <c r="C194">
        <f>IF(ISNUMBER(SEARCH('Search tool (do not edit)'!$B$1,Database!E194)),1,0)</f>
        <v>0</v>
      </c>
      <c r="D194">
        <f>IF('Search tool (do not edit)'!$B$1="All priorities",1,0)</f>
        <v>1</v>
      </c>
      <c r="E194">
        <f t="shared" ref="E194:E257" si="9">COUNTIF($F$2:$F$500,"&lt;="&amp;F194)</f>
        <v>464</v>
      </c>
      <c r="F194">
        <f>IF((A194+B194+C194+D194&gt;=2),Database!A194,"zzz")</f>
        <v>0</v>
      </c>
      <c r="G194" t="str">
        <f t="shared" si="8"/>
        <v/>
      </c>
      <c r="H194">
        <f t="shared" ref="H194:H257" si="10">ROW(H193)</f>
        <v>193</v>
      </c>
    </row>
    <row r="195" spans="1:8" x14ac:dyDescent="0.25">
      <c r="A195">
        <f>IF(ISNUMBER(SEARCH('Search tool (do not edit)'!$B$2,Database!F195)),1,0)</f>
        <v>0</v>
      </c>
      <c r="B195">
        <f>IF('Search tool (do not edit)'!$B$2="All geographies",1,0)</f>
        <v>1</v>
      </c>
      <c r="C195">
        <f>IF(ISNUMBER(SEARCH('Search tool (do not edit)'!$B$1,Database!E195)),1,0)</f>
        <v>0</v>
      </c>
      <c r="D195">
        <f>IF('Search tool (do not edit)'!$B$1="All priorities",1,0)</f>
        <v>1</v>
      </c>
      <c r="E195">
        <f t="shared" si="9"/>
        <v>464</v>
      </c>
      <c r="F195">
        <f>IF((A195+B195+C195+D195&gt;=2),Database!A195,"zzz")</f>
        <v>0</v>
      </c>
      <c r="G195" t="str">
        <f t="shared" ref="G195:G258" si="11">IFERROR(IF(VLOOKUP(H195,$E$2:$F$501,2,FALSE)="zzz","",VLOOKUP(H195,$E$2:$F$501,2,FALSE)),"")</f>
        <v/>
      </c>
      <c r="H195">
        <f t="shared" si="10"/>
        <v>194</v>
      </c>
    </row>
    <row r="196" spans="1:8" x14ac:dyDescent="0.25">
      <c r="A196">
        <f>IF(ISNUMBER(SEARCH('Search tool (do not edit)'!$B$2,Database!F196)),1,0)</f>
        <v>0</v>
      </c>
      <c r="B196">
        <f>IF('Search tool (do not edit)'!$B$2="All geographies",1,0)</f>
        <v>1</v>
      </c>
      <c r="C196">
        <f>IF(ISNUMBER(SEARCH('Search tool (do not edit)'!$B$1,Database!E196)),1,0)</f>
        <v>0</v>
      </c>
      <c r="D196">
        <f>IF('Search tool (do not edit)'!$B$1="All priorities",1,0)</f>
        <v>1</v>
      </c>
      <c r="E196">
        <f t="shared" si="9"/>
        <v>464</v>
      </c>
      <c r="F196">
        <f>IF((A196+B196+C196+D196&gt;=2),Database!A196,"zzz")</f>
        <v>0</v>
      </c>
      <c r="G196" t="str">
        <f t="shared" si="11"/>
        <v/>
      </c>
      <c r="H196">
        <f t="shared" si="10"/>
        <v>195</v>
      </c>
    </row>
    <row r="197" spans="1:8" x14ac:dyDescent="0.25">
      <c r="A197">
        <f>IF(ISNUMBER(SEARCH('Search tool (do not edit)'!$B$2,Database!F197)),1,0)</f>
        <v>0</v>
      </c>
      <c r="B197">
        <f>IF('Search tool (do not edit)'!$B$2="All geographies",1,0)</f>
        <v>1</v>
      </c>
      <c r="C197">
        <f>IF(ISNUMBER(SEARCH('Search tool (do not edit)'!$B$1,Database!E197)),1,0)</f>
        <v>0</v>
      </c>
      <c r="D197">
        <f>IF('Search tool (do not edit)'!$B$1="All priorities",1,0)</f>
        <v>1</v>
      </c>
      <c r="E197">
        <f t="shared" si="9"/>
        <v>464</v>
      </c>
      <c r="F197">
        <f>IF((A197+B197+C197+D197&gt;=2),Database!A197,"zzz")</f>
        <v>0</v>
      </c>
      <c r="G197" t="str">
        <f t="shared" si="11"/>
        <v/>
      </c>
      <c r="H197">
        <f t="shared" si="10"/>
        <v>196</v>
      </c>
    </row>
    <row r="198" spans="1:8" x14ac:dyDescent="0.25">
      <c r="A198">
        <f>IF(ISNUMBER(SEARCH('Search tool (do not edit)'!$B$2,Database!F198)),1,0)</f>
        <v>0</v>
      </c>
      <c r="B198">
        <f>IF('Search tool (do not edit)'!$B$2="All geographies",1,0)</f>
        <v>1</v>
      </c>
      <c r="C198">
        <f>IF(ISNUMBER(SEARCH('Search tool (do not edit)'!$B$1,Database!E198)),1,0)</f>
        <v>0</v>
      </c>
      <c r="D198">
        <f>IF('Search tool (do not edit)'!$B$1="All priorities",1,0)</f>
        <v>1</v>
      </c>
      <c r="E198">
        <f t="shared" si="9"/>
        <v>464</v>
      </c>
      <c r="F198">
        <f>IF((A198+B198+C198+D198&gt;=2),Database!A198,"zzz")</f>
        <v>0</v>
      </c>
      <c r="G198" t="str">
        <f t="shared" si="11"/>
        <v/>
      </c>
      <c r="H198">
        <f t="shared" si="10"/>
        <v>197</v>
      </c>
    </row>
    <row r="199" spans="1:8" x14ac:dyDescent="0.25">
      <c r="A199">
        <f>IF(ISNUMBER(SEARCH('Search tool (do not edit)'!$B$2,Database!F199)),1,0)</f>
        <v>0</v>
      </c>
      <c r="B199">
        <f>IF('Search tool (do not edit)'!$B$2="All geographies",1,0)</f>
        <v>1</v>
      </c>
      <c r="C199">
        <f>IF(ISNUMBER(SEARCH('Search tool (do not edit)'!$B$1,Database!E199)),1,0)</f>
        <v>0</v>
      </c>
      <c r="D199">
        <f>IF('Search tool (do not edit)'!$B$1="All priorities",1,0)</f>
        <v>1</v>
      </c>
      <c r="E199">
        <f t="shared" si="9"/>
        <v>464</v>
      </c>
      <c r="F199">
        <f>IF((A199+B199+C199+D199&gt;=2),Database!A199,"zzz")</f>
        <v>0</v>
      </c>
      <c r="G199" t="str">
        <f t="shared" si="11"/>
        <v/>
      </c>
      <c r="H199">
        <f t="shared" si="10"/>
        <v>198</v>
      </c>
    </row>
    <row r="200" spans="1:8" x14ac:dyDescent="0.25">
      <c r="A200">
        <f>IF(ISNUMBER(SEARCH('Search tool (do not edit)'!$B$2,Database!F200)),1,0)</f>
        <v>0</v>
      </c>
      <c r="B200">
        <f>IF('Search tool (do not edit)'!$B$2="All geographies",1,0)</f>
        <v>1</v>
      </c>
      <c r="C200">
        <f>IF(ISNUMBER(SEARCH('Search tool (do not edit)'!$B$1,Database!E200)),1,0)</f>
        <v>0</v>
      </c>
      <c r="D200">
        <f>IF('Search tool (do not edit)'!$B$1="All priorities",1,0)</f>
        <v>1</v>
      </c>
      <c r="E200">
        <f t="shared" si="9"/>
        <v>464</v>
      </c>
      <c r="F200">
        <f>IF((A200+B200+C200+D200&gt;=2),Database!A200,"zzz")</f>
        <v>0</v>
      </c>
      <c r="G200" t="str">
        <f t="shared" si="11"/>
        <v/>
      </c>
      <c r="H200">
        <f t="shared" si="10"/>
        <v>199</v>
      </c>
    </row>
    <row r="201" spans="1:8" x14ac:dyDescent="0.25">
      <c r="A201">
        <f>IF(ISNUMBER(SEARCH('Search tool (do not edit)'!$B$2,Database!F201)),1,0)</f>
        <v>0</v>
      </c>
      <c r="B201">
        <f>IF('Search tool (do not edit)'!$B$2="All geographies",1,0)</f>
        <v>1</v>
      </c>
      <c r="C201">
        <f>IF(ISNUMBER(SEARCH('Search tool (do not edit)'!$B$1,Database!E201)),1,0)</f>
        <v>0</v>
      </c>
      <c r="D201">
        <f>IF('Search tool (do not edit)'!$B$1="All priorities",1,0)</f>
        <v>1</v>
      </c>
      <c r="E201">
        <f t="shared" si="9"/>
        <v>464</v>
      </c>
      <c r="F201">
        <f>IF((A201+B201+C201+D201&gt;=2),Database!A201,"zzz")</f>
        <v>0</v>
      </c>
      <c r="G201" t="str">
        <f t="shared" si="11"/>
        <v/>
      </c>
      <c r="H201">
        <f t="shared" si="10"/>
        <v>200</v>
      </c>
    </row>
    <row r="202" spans="1:8" x14ac:dyDescent="0.25">
      <c r="A202">
        <f>IF(ISNUMBER(SEARCH('Search tool (do not edit)'!$B$2,Database!F202)),1,0)</f>
        <v>0</v>
      </c>
      <c r="B202">
        <f>IF('Search tool (do not edit)'!$B$2="All geographies",1,0)</f>
        <v>1</v>
      </c>
      <c r="C202">
        <f>IF(ISNUMBER(SEARCH('Search tool (do not edit)'!$B$1,Database!E202)),1,0)</f>
        <v>0</v>
      </c>
      <c r="D202">
        <f>IF('Search tool (do not edit)'!$B$1="All priorities",1,0)</f>
        <v>1</v>
      </c>
      <c r="E202">
        <f t="shared" si="9"/>
        <v>464</v>
      </c>
      <c r="F202">
        <f>IF((A202+B202+C202+D202&gt;=2),Database!A202,"zzz")</f>
        <v>0</v>
      </c>
      <c r="G202" t="str">
        <f t="shared" si="11"/>
        <v/>
      </c>
      <c r="H202">
        <f t="shared" si="10"/>
        <v>201</v>
      </c>
    </row>
    <row r="203" spans="1:8" x14ac:dyDescent="0.25">
      <c r="A203">
        <f>IF(ISNUMBER(SEARCH('Search tool (do not edit)'!$B$2,Database!F203)),1,0)</f>
        <v>0</v>
      </c>
      <c r="B203">
        <f>IF('Search tool (do not edit)'!$B$2="All geographies",1,0)</f>
        <v>1</v>
      </c>
      <c r="C203">
        <f>IF(ISNUMBER(SEARCH('Search tool (do not edit)'!$B$1,Database!E203)),1,0)</f>
        <v>0</v>
      </c>
      <c r="D203">
        <f>IF('Search tool (do not edit)'!$B$1="All priorities",1,0)</f>
        <v>1</v>
      </c>
      <c r="E203">
        <f t="shared" si="9"/>
        <v>464</v>
      </c>
      <c r="F203">
        <f>IF((A203+B203+C203+D203&gt;=2),Database!A203,"zzz")</f>
        <v>0</v>
      </c>
      <c r="G203" t="str">
        <f t="shared" si="11"/>
        <v/>
      </c>
      <c r="H203">
        <f t="shared" si="10"/>
        <v>202</v>
      </c>
    </row>
    <row r="204" spans="1:8" x14ac:dyDescent="0.25">
      <c r="A204">
        <f>IF(ISNUMBER(SEARCH('Search tool (do not edit)'!$B$2,Database!F204)),1,0)</f>
        <v>0</v>
      </c>
      <c r="B204">
        <f>IF('Search tool (do not edit)'!$B$2="All geographies",1,0)</f>
        <v>1</v>
      </c>
      <c r="C204">
        <f>IF(ISNUMBER(SEARCH('Search tool (do not edit)'!$B$1,Database!E204)),1,0)</f>
        <v>0</v>
      </c>
      <c r="D204">
        <f>IF('Search tool (do not edit)'!$B$1="All priorities",1,0)</f>
        <v>1</v>
      </c>
      <c r="E204">
        <f t="shared" si="9"/>
        <v>464</v>
      </c>
      <c r="F204">
        <f>IF((A204+B204+C204+D204&gt;=2),Database!A204,"zzz")</f>
        <v>0</v>
      </c>
      <c r="G204" t="str">
        <f t="shared" si="11"/>
        <v/>
      </c>
      <c r="H204">
        <f t="shared" si="10"/>
        <v>203</v>
      </c>
    </row>
    <row r="205" spans="1:8" x14ac:dyDescent="0.25">
      <c r="A205">
        <f>IF(ISNUMBER(SEARCH('Search tool (do not edit)'!$B$2,Database!F205)),1,0)</f>
        <v>0</v>
      </c>
      <c r="B205">
        <f>IF('Search tool (do not edit)'!$B$2="All geographies",1,0)</f>
        <v>1</v>
      </c>
      <c r="C205">
        <f>IF(ISNUMBER(SEARCH('Search tool (do not edit)'!$B$1,Database!E205)),1,0)</f>
        <v>0</v>
      </c>
      <c r="D205">
        <f>IF('Search tool (do not edit)'!$B$1="All priorities",1,0)</f>
        <v>1</v>
      </c>
      <c r="E205">
        <f t="shared" si="9"/>
        <v>464</v>
      </c>
      <c r="F205">
        <f>IF((A205+B205+C205+D205&gt;=2),Database!A205,"zzz")</f>
        <v>0</v>
      </c>
      <c r="G205" t="str">
        <f t="shared" si="11"/>
        <v/>
      </c>
      <c r="H205">
        <f t="shared" si="10"/>
        <v>204</v>
      </c>
    </row>
    <row r="206" spans="1:8" x14ac:dyDescent="0.25">
      <c r="A206">
        <f>IF(ISNUMBER(SEARCH('Search tool (do not edit)'!$B$2,Database!F206)),1,0)</f>
        <v>0</v>
      </c>
      <c r="B206">
        <f>IF('Search tool (do not edit)'!$B$2="All geographies",1,0)</f>
        <v>1</v>
      </c>
      <c r="C206">
        <f>IF(ISNUMBER(SEARCH('Search tool (do not edit)'!$B$1,Database!E206)),1,0)</f>
        <v>0</v>
      </c>
      <c r="D206">
        <f>IF('Search tool (do not edit)'!$B$1="All priorities",1,0)</f>
        <v>1</v>
      </c>
      <c r="E206">
        <f t="shared" si="9"/>
        <v>464</v>
      </c>
      <c r="F206">
        <f>IF((A206+B206+C206+D206&gt;=2),Database!A206,"zzz")</f>
        <v>0</v>
      </c>
      <c r="G206" t="str">
        <f t="shared" si="11"/>
        <v/>
      </c>
      <c r="H206">
        <f t="shared" si="10"/>
        <v>205</v>
      </c>
    </row>
    <row r="207" spans="1:8" x14ac:dyDescent="0.25">
      <c r="A207">
        <f>IF(ISNUMBER(SEARCH('Search tool (do not edit)'!$B$2,Database!F207)),1,0)</f>
        <v>0</v>
      </c>
      <c r="B207">
        <f>IF('Search tool (do not edit)'!$B$2="All geographies",1,0)</f>
        <v>1</v>
      </c>
      <c r="C207">
        <f>IF(ISNUMBER(SEARCH('Search tool (do not edit)'!$B$1,Database!E207)),1,0)</f>
        <v>0</v>
      </c>
      <c r="D207">
        <f>IF('Search tool (do not edit)'!$B$1="All priorities",1,0)</f>
        <v>1</v>
      </c>
      <c r="E207">
        <f t="shared" si="9"/>
        <v>464</v>
      </c>
      <c r="F207">
        <f>IF((A207+B207+C207+D207&gt;=2),Database!A207,"zzz")</f>
        <v>0</v>
      </c>
      <c r="G207" t="str">
        <f t="shared" si="11"/>
        <v/>
      </c>
      <c r="H207">
        <f t="shared" si="10"/>
        <v>206</v>
      </c>
    </row>
    <row r="208" spans="1:8" x14ac:dyDescent="0.25">
      <c r="A208">
        <f>IF(ISNUMBER(SEARCH('Search tool (do not edit)'!$B$2,Database!F208)),1,0)</f>
        <v>0</v>
      </c>
      <c r="B208">
        <f>IF('Search tool (do not edit)'!$B$2="All geographies",1,0)</f>
        <v>1</v>
      </c>
      <c r="C208">
        <f>IF(ISNUMBER(SEARCH('Search tool (do not edit)'!$B$1,Database!E208)),1,0)</f>
        <v>0</v>
      </c>
      <c r="D208">
        <f>IF('Search tool (do not edit)'!$B$1="All priorities",1,0)</f>
        <v>1</v>
      </c>
      <c r="E208">
        <f t="shared" si="9"/>
        <v>464</v>
      </c>
      <c r="F208">
        <f>IF((A208+B208+C208+D208&gt;=2),Database!A208,"zzz")</f>
        <v>0</v>
      </c>
      <c r="G208" t="str">
        <f t="shared" si="11"/>
        <v/>
      </c>
      <c r="H208">
        <f t="shared" si="10"/>
        <v>207</v>
      </c>
    </row>
    <row r="209" spans="1:8" x14ac:dyDescent="0.25">
      <c r="A209">
        <f>IF(ISNUMBER(SEARCH('Search tool (do not edit)'!$B$2,Database!F209)),1,0)</f>
        <v>0</v>
      </c>
      <c r="B209">
        <f>IF('Search tool (do not edit)'!$B$2="All geographies",1,0)</f>
        <v>1</v>
      </c>
      <c r="C209">
        <f>IF(ISNUMBER(SEARCH('Search tool (do not edit)'!$B$1,Database!E209)),1,0)</f>
        <v>0</v>
      </c>
      <c r="D209">
        <f>IF('Search tool (do not edit)'!$B$1="All priorities",1,0)</f>
        <v>1</v>
      </c>
      <c r="E209">
        <f t="shared" si="9"/>
        <v>464</v>
      </c>
      <c r="F209">
        <f>IF((A209+B209+C209+D209&gt;=2),Database!A209,"zzz")</f>
        <v>0</v>
      </c>
      <c r="G209" t="str">
        <f t="shared" si="11"/>
        <v/>
      </c>
      <c r="H209">
        <f t="shared" si="10"/>
        <v>208</v>
      </c>
    </row>
    <row r="210" spans="1:8" x14ac:dyDescent="0.25">
      <c r="A210">
        <f>IF(ISNUMBER(SEARCH('Search tool (do not edit)'!$B$2,Database!F210)),1,0)</f>
        <v>0</v>
      </c>
      <c r="B210">
        <f>IF('Search tool (do not edit)'!$B$2="All geographies",1,0)</f>
        <v>1</v>
      </c>
      <c r="C210">
        <f>IF(ISNUMBER(SEARCH('Search tool (do not edit)'!$B$1,Database!E210)),1,0)</f>
        <v>0</v>
      </c>
      <c r="D210">
        <f>IF('Search tool (do not edit)'!$B$1="All priorities",1,0)</f>
        <v>1</v>
      </c>
      <c r="E210">
        <f t="shared" si="9"/>
        <v>464</v>
      </c>
      <c r="F210">
        <f>IF((A210+B210+C210+D210&gt;=2),Database!A210,"zzz")</f>
        <v>0</v>
      </c>
      <c r="G210" t="str">
        <f t="shared" si="11"/>
        <v/>
      </c>
      <c r="H210">
        <f t="shared" si="10"/>
        <v>209</v>
      </c>
    </row>
    <row r="211" spans="1:8" x14ac:dyDescent="0.25">
      <c r="A211">
        <f>IF(ISNUMBER(SEARCH('Search tool (do not edit)'!$B$2,Database!F211)),1,0)</f>
        <v>0</v>
      </c>
      <c r="B211">
        <f>IF('Search tool (do not edit)'!$B$2="All geographies",1,0)</f>
        <v>1</v>
      </c>
      <c r="C211">
        <f>IF(ISNUMBER(SEARCH('Search tool (do not edit)'!$B$1,Database!E211)),1,0)</f>
        <v>0</v>
      </c>
      <c r="D211">
        <f>IF('Search tool (do not edit)'!$B$1="All priorities",1,0)</f>
        <v>1</v>
      </c>
      <c r="E211">
        <f t="shared" si="9"/>
        <v>464</v>
      </c>
      <c r="F211">
        <f>IF((A211+B211+C211+D211&gt;=2),Database!A211,"zzz")</f>
        <v>0</v>
      </c>
      <c r="G211" t="str">
        <f t="shared" si="11"/>
        <v/>
      </c>
      <c r="H211">
        <f t="shared" si="10"/>
        <v>210</v>
      </c>
    </row>
    <row r="212" spans="1:8" x14ac:dyDescent="0.25">
      <c r="A212">
        <f>IF(ISNUMBER(SEARCH('Search tool (do not edit)'!$B$2,Database!F212)),1,0)</f>
        <v>0</v>
      </c>
      <c r="B212">
        <f>IF('Search tool (do not edit)'!$B$2="All geographies",1,0)</f>
        <v>1</v>
      </c>
      <c r="C212">
        <f>IF(ISNUMBER(SEARCH('Search tool (do not edit)'!$B$1,Database!E212)),1,0)</f>
        <v>0</v>
      </c>
      <c r="D212">
        <f>IF('Search tool (do not edit)'!$B$1="All priorities",1,0)</f>
        <v>1</v>
      </c>
      <c r="E212">
        <f t="shared" si="9"/>
        <v>464</v>
      </c>
      <c r="F212">
        <f>IF((A212+B212+C212+D212&gt;=2),Database!A212,"zzz")</f>
        <v>0</v>
      </c>
      <c r="G212" t="str">
        <f t="shared" si="11"/>
        <v/>
      </c>
      <c r="H212">
        <f t="shared" si="10"/>
        <v>211</v>
      </c>
    </row>
    <row r="213" spans="1:8" x14ac:dyDescent="0.25">
      <c r="A213">
        <f>IF(ISNUMBER(SEARCH('Search tool (do not edit)'!$B$2,Database!F213)),1,0)</f>
        <v>0</v>
      </c>
      <c r="B213">
        <f>IF('Search tool (do not edit)'!$B$2="All geographies",1,0)</f>
        <v>1</v>
      </c>
      <c r="C213">
        <f>IF(ISNUMBER(SEARCH('Search tool (do not edit)'!$B$1,Database!E213)),1,0)</f>
        <v>0</v>
      </c>
      <c r="D213">
        <f>IF('Search tool (do not edit)'!$B$1="All priorities",1,0)</f>
        <v>1</v>
      </c>
      <c r="E213">
        <f t="shared" si="9"/>
        <v>464</v>
      </c>
      <c r="F213">
        <f>IF((A213+B213+C213+D213&gt;=2),Database!A213,"zzz")</f>
        <v>0</v>
      </c>
      <c r="G213" t="str">
        <f t="shared" si="11"/>
        <v/>
      </c>
      <c r="H213">
        <f t="shared" si="10"/>
        <v>212</v>
      </c>
    </row>
    <row r="214" spans="1:8" x14ac:dyDescent="0.25">
      <c r="A214">
        <f>IF(ISNUMBER(SEARCH('Search tool (do not edit)'!$B$2,Database!F214)),1,0)</f>
        <v>0</v>
      </c>
      <c r="B214">
        <f>IF('Search tool (do not edit)'!$B$2="All geographies",1,0)</f>
        <v>1</v>
      </c>
      <c r="C214">
        <f>IF(ISNUMBER(SEARCH('Search tool (do not edit)'!$B$1,Database!E214)),1,0)</f>
        <v>0</v>
      </c>
      <c r="D214">
        <f>IF('Search tool (do not edit)'!$B$1="All priorities",1,0)</f>
        <v>1</v>
      </c>
      <c r="E214">
        <f t="shared" si="9"/>
        <v>464</v>
      </c>
      <c r="F214">
        <f>IF((A214+B214+C214+D214&gt;=2),Database!A214,"zzz")</f>
        <v>0</v>
      </c>
      <c r="G214" t="str">
        <f t="shared" si="11"/>
        <v/>
      </c>
      <c r="H214">
        <f t="shared" si="10"/>
        <v>213</v>
      </c>
    </row>
    <row r="215" spans="1:8" x14ac:dyDescent="0.25">
      <c r="A215">
        <f>IF(ISNUMBER(SEARCH('Search tool (do not edit)'!$B$2,Database!F215)),1,0)</f>
        <v>0</v>
      </c>
      <c r="B215">
        <f>IF('Search tool (do not edit)'!$B$2="All geographies",1,0)</f>
        <v>1</v>
      </c>
      <c r="C215">
        <f>IF(ISNUMBER(SEARCH('Search tool (do not edit)'!$B$1,Database!E215)),1,0)</f>
        <v>0</v>
      </c>
      <c r="D215">
        <f>IF('Search tool (do not edit)'!$B$1="All priorities",1,0)</f>
        <v>1</v>
      </c>
      <c r="E215">
        <f t="shared" si="9"/>
        <v>464</v>
      </c>
      <c r="F215">
        <f>IF((A215+B215+C215+D215&gt;=2),Database!A215,"zzz")</f>
        <v>0</v>
      </c>
      <c r="G215" t="str">
        <f t="shared" si="11"/>
        <v/>
      </c>
      <c r="H215">
        <f t="shared" si="10"/>
        <v>214</v>
      </c>
    </row>
    <row r="216" spans="1:8" x14ac:dyDescent="0.25">
      <c r="A216">
        <f>IF(ISNUMBER(SEARCH('Search tool (do not edit)'!$B$2,Database!F216)),1,0)</f>
        <v>0</v>
      </c>
      <c r="B216">
        <f>IF('Search tool (do not edit)'!$B$2="All geographies",1,0)</f>
        <v>1</v>
      </c>
      <c r="C216">
        <f>IF(ISNUMBER(SEARCH('Search tool (do not edit)'!$B$1,Database!E216)),1,0)</f>
        <v>0</v>
      </c>
      <c r="D216">
        <f>IF('Search tool (do not edit)'!$B$1="All priorities",1,0)</f>
        <v>1</v>
      </c>
      <c r="E216">
        <f t="shared" si="9"/>
        <v>464</v>
      </c>
      <c r="F216">
        <f>IF((A216+B216+C216+D216&gt;=2),Database!A216,"zzz")</f>
        <v>0</v>
      </c>
      <c r="G216" t="str">
        <f t="shared" si="11"/>
        <v/>
      </c>
      <c r="H216">
        <f t="shared" si="10"/>
        <v>215</v>
      </c>
    </row>
    <row r="217" spans="1:8" x14ac:dyDescent="0.25">
      <c r="A217">
        <f>IF(ISNUMBER(SEARCH('Search tool (do not edit)'!$B$2,Database!F217)),1,0)</f>
        <v>0</v>
      </c>
      <c r="B217">
        <f>IF('Search tool (do not edit)'!$B$2="All geographies",1,0)</f>
        <v>1</v>
      </c>
      <c r="C217">
        <f>IF(ISNUMBER(SEARCH('Search tool (do not edit)'!$B$1,Database!E217)),1,0)</f>
        <v>0</v>
      </c>
      <c r="D217">
        <f>IF('Search tool (do not edit)'!$B$1="All priorities",1,0)</f>
        <v>1</v>
      </c>
      <c r="E217">
        <f t="shared" si="9"/>
        <v>464</v>
      </c>
      <c r="F217">
        <f>IF((A217+B217+C217+D217&gt;=2),Database!A217,"zzz")</f>
        <v>0</v>
      </c>
      <c r="G217" t="str">
        <f t="shared" si="11"/>
        <v/>
      </c>
      <c r="H217">
        <f t="shared" si="10"/>
        <v>216</v>
      </c>
    </row>
    <row r="218" spans="1:8" x14ac:dyDescent="0.25">
      <c r="A218">
        <f>IF(ISNUMBER(SEARCH('Search tool (do not edit)'!$B$2,Database!F218)),1,0)</f>
        <v>0</v>
      </c>
      <c r="B218">
        <f>IF('Search tool (do not edit)'!$B$2="All geographies",1,0)</f>
        <v>1</v>
      </c>
      <c r="C218">
        <f>IF(ISNUMBER(SEARCH('Search tool (do not edit)'!$B$1,Database!E218)),1,0)</f>
        <v>0</v>
      </c>
      <c r="D218">
        <f>IF('Search tool (do not edit)'!$B$1="All priorities",1,0)</f>
        <v>1</v>
      </c>
      <c r="E218">
        <f t="shared" si="9"/>
        <v>464</v>
      </c>
      <c r="F218">
        <f>IF((A218+B218+C218+D218&gt;=2),Database!A218,"zzz")</f>
        <v>0</v>
      </c>
      <c r="G218" t="str">
        <f t="shared" si="11"/>
        <v/>
      </c>
      <c r="H218">
        <f t="shared" si="10"/>
        <v>217</v>
      </c>
    </row>
    <row r="219" spans="1:8" x14ac:dyDescent="0.25">
      <c r="A219">
        <f>IF(ISNUMBER(SEARCH('Search tool (do not edit)'!$B$2,Database!F219)),1,0)</f>
        <v>0</v>
      </c>
      <c r="B219">
        <f>IF('Search tool (do not edit)'!$B$2="All geographies",1,0)</f>
        <v>1</v>
      </c>
      <c r="C219">
        <f>IF(ISNUMBER(SEARCH('Search tool (do not edit)'!$B$1,Database!E219)),1,0)</f>
        <v>0</v>
      </c>
      <c r="D219">
        <f>IF('Search tool (do not edit)'!$B$1="All priorities",1,0)</f>
        <v>1</v>
      </c>
      <c r="E219">
        <f t="shared" si="9"/>
        <v>464</v>
      </c>
      <c r="F219">
        <f>IF((A219+B219+C219+D219&gt;=2),Database!A219,"zzz")</f>
        <v>0</v>
      </c>
      <c r="G219" t="str">
        <f t="shared" si="11"/>
        <v/>
      </c>
      <c r="H219">
        <f t="shared" si="10"/>
        <v>218</v>
      </c>
    </row>
    <row r="220" spans="1:8" x14ac:dyDescent="0.25">
      <c r="A220">
        <f>IF(ISNUMBER(SEARCH('Search tool (do not edit)'!$B$2,Database!F220)),1,0)</f>
        <v>0</v>
      </c>
      <c r="B220">
        <f>IF('Search tool (do not edit)'!$B$2="All geographies",1,0)</f>
        <v>1</v>
      </c>
      <c r="C220">
        <f>IF(ISNUMBER(SEARCH('Search tool (do not edit)'!$B$1,Database!E220)),1,0)</f>
        <v>0</v>
      </c>
      <c r="D220">
        <f>IF('Search tool (do not edit)'!$B$1="All priorities",1,0)</f>
        <v>1</v>
      </c>
      <c r="E220">
        <f t="shared" si="9"/>
        <v>464</v>
      </c>
      <c r="F220">
        <f>IF((A220+B220+C220+D220&gt;=2),Database!A220,"zzz")</f>
        <v>0</v>
      </c>
      <c r="G220" t="str">
        <f t="shared" si="11"/>
        <v/>
      </c>
      <c r="H220">
        <f t="shared" si="10"/>
        <v>219</v>
      </c>
    </row>
    <row r="221" spans="1:8" x14ac:dyDescent="0.25">
      <c r="A221">
        <f>IF(ISNUMBER(SEARCH('Search tool (do not edit)'!$B$2,Database!F221)),1,0)</f>
        <v>0</v>
      </c>
      <c r="B221">
        <f>IF('Search tool (do not edit)'!$B$2="All geographies",1,0)</f>
        <v>1</v>
      </c>
      <c r="C221">
        <f>IF(ISNUMBER(SEARCH('Search tool (do not edit)'!$B$1,Database!E221)),1,0)</f>
        <v>0</v>
      </c>
      <c r="D221">
        <f>IF('Search tool (do not edit)'!$B$1="All priorities",1,0)</f>
        <v>1</v>
      </c>
      <c r="E221">
        <f t="shared" si="9"/>
        <v>464</v>
      </c>
      <c r="F221">
        <f>IF((A221+B221+C221+D221&gt;=2),Database!A221,"zzz")</f>
        <v>0</v>
      </c>
      <c r="G221" t="str">
        <f t="shared" si="11"/>
        <v/>
      </c>
      <c r="H221">
        <f t="shared" si="10"/>
        <v>220</v>
      </c>
    </row>
    <row r="222" spans="1:8" x14ac:dyDescent="0.25">
      <c r="A222">
        <f>IF(ISNUMBER(SEARCH('Search tool (do not edit)'!$B$2,Database!F222)),1,0)</f>
        <v>0</v>
      </c>
      <c r="B222">
        <f>IF('Search tool (do not edit)'!$B$2="All geographies",1,0)</f>
        <v>1</v>
      </c>
      <c r="C222">
        <f>IF(ISNUMBER(SEARCH('Search tool (do not edit)'!$B$1,Database!E222)),1,0)</f>
        <v>0</v>
      </c>
      <c r="D222">
        <f>IF('Search tool (do not edit)'!$B$1="All priorities",1,0)</f>
        <v>1</v>
      </c>
      <c r="E222">
        <f t="shared" si="9"/>
        <v>464</v>
      </c>
      <c r="F222">
        <f>IF((A222+B222+C222+D222&gt;=2),Database!A222,"zzz")</f>
        <v>0</v>
      </c>
      <c r="G222" t="str">
        <f t="shared" si="11"/>
        <v/>
      </c>
      <c r="H222">
        <f t="shared" si="10"/>
        <v>221</v>
      </c>
    </row>
    <row r="223" spans="1:8" x14ac:dyDescent="0.25">
      <c r="A223">
        <f>IF(ISNUMBER(SEARCH('Search tool (do not edit)'!$B$2,Database!F223)),1,0)</f>
        <v>0</v>
      </c>
      <c r="B223">
        <f>IF('Search tool (do not edit)'!$B$2="All geographies",1,0)</f>
        <v>1</v>
      </c>
      <c r="C223">
        <f>IF(ISNUMBER(SEARCH('Search tool (do not edit)'!$B$1,Database!E223)),1,0)</f>
        <v>0</v>
      </c>
      <c r="D223">
        <f>IF('Search tool (do not edit)'!$B$1="All priorities",1,0)</f>
        <v>1</v>
      </c>
      <c r="E223">
        <f t="shared" si="9"/>
        <v>464</v>
      </c>
      <c r="F223">
        <f>IF((A223+B223+C223+D223&gt;=2),Database!A223,"zzz")</f>
        <v>0</v>
      </c>
      <c r="G223" t="str">
        <f t="shared" si="11"/>
        <v/>
      </c>
      <c r="H223">
        <f t="shared" si="10"/>
        <v>222</v>
      </c>
    </row>
    <row r="224" spans="1:8" x14ac:dyDescent="0.25">
      <c r="A224">
        <f>IF(ISNUMBER(SEARCH('Search tool (do not edit)'!$B$2,Database!F224)),1,0)</f>
        <v>0</v>
      </c>
      <c r="B224">
        <f>IF('Search tool (do not edit)'!$B$2="All geographies",1,0)</f>
        <v>1</v>
      </c>
      <c r="C224">
        <f>IF(ISNUMBER(SEARCH('Search tool (do not edit)'!$B$1,Database!E224)),1,0)</f>
        <v>0</v>
      </c>
      <c r="D224">
        <f>IF('Search tool (do not edit)'!$B$1="All priorities",1,0)</f>
        <v>1</v>
      </c>
      <c r="E224">
        <f t="shared" si="9"/>
        <v>464</v>
      </c>
      <c r="F224">
        <f>IF((A224+B224+C224+D224&gt;=2),Database!A224,"zzz")</f>
        <v>0</v>
      </c>
      <c r="G224" t="str">
        <f t="shared" si="11"/>
        <v/>
      </c>
      <c r="H224">
        <f t="shared" si="10"/>
        <v>223</v>
      </c>
    </row>
    <row r="225" spans="1:8" x14ac:dyDescent="0.25">
      <c r="A225">
        <f>IF(ISNUMBER(SEARCH('Search tool (do not edit)'!$B$2,Database!F225)),1,0)</f>
        <v>0</v>
      </c>
      <c r="B225">
        <f>IF('Search tool (do not edit)'!$B$2="All geographies",1,0)</f>
        <v>1</v>
      </c>
      <c r="C225">
        <f>IF(ISNUMBER(SEARCH('Search tool (do not edit)'!$B$1,Database!E225)),1,0)</f>
        <v>0</v>
      </c>
      <c r="D225">
        <f>IF('Search tool (do not edit)'!$B$1="All priorities",1,0)</f>
        <v>1</v>
      </c>
      <c r="E225">
        <f t="shared" si="9"/>
        <v>464</v>
      </c>
      <c r="F225">
        <f>IF((A225+B225+C225+D225&gt;=2),Database!A225,"zzz")</f>
        <v>0</v>
      </c>
      <c r="G225" t="str">
        <f t="shared" si="11"/>
        <v/>
      </c>
      <c r="H225">
        <f t="shared" si="10"/>
        <v>224</v>
      </c>
    </row>
    <row r="226" spans="1:8" x14ac:dyDescent="0.25">
      <c r="A226">
        <f>IF(ISNUMBER(SEARCH('Search tool (do not edit)'!$B$2,Database!F226)),1,0)</f>
        <v>0</v>
      </c>
      <c r="B226">
        <f>IF('Search tool (do not edit)'!$B$2="All geographies",1,0)</f>
        <v>1</v>
      </c>
      <c r="C226">
        <f>IF(ISNUMBER(SEARCH('Search tool (do not edit)'!$B$1,Database!E226)),1,0)</f>
        <v>0</v>
      </c>
      <c r="D226">
        <f>IF('Search tool (do not edit)'!$B$1="All priorities",1,0)</f>
        <v>1</v>
      </c>
      <c r="E226">
        <f t="shared" si="9"/>
        <v>464</v>
      </c>
      <c r="F226">
        <f>IF((A226+B226+C226+D226&gt;=2),Database!A226,"zzz")</f>
        <v>0</v>
      </c>
      <c r="G226" t="str">
        <f t="shared" si="11"/>
        <v/>
      </c>
      <c r="H226">
        <f t="shared" si="10"/>
        <v>225</v>
      </c>
    </row>
    <row r="227" spans="1:8" x14ac:dyDescent="0.25">
      <c r="A227">
        <f>IF(ISNUMBER(SEARCH('Search tool (do not edit)'!$B$2,Database!F227)),1,0)</f>
        <v>0</v>
      </c>
      <c r="B227">
        <f>IF('Search tool (do not edit)'!$B$2="All geographies",1,0)</f>
        <v>1</v>
      </c>
      <c r="C227">
        <f>IF(ISNUMBER(SEARCH('Search tool (do not edit)'!$B$1,Database!E227)),1,0)</f>
        <v>0</v>
      </c>
      <c r="D227">
        <f>IF('Search tool (do not edit)'!$B$1="All priorities",1,0)</f>
        <v>1</v>
      </c>
      <c r="E227">
        <f t="shared" si="9"/>
        <v>464</v>
      </c>
      <c r="F227">
        <f>IF((A227+B227+C227+D227&gt;=2),Database!A227,"zzz")</f>
        <v>0</v>
      </c>
      <c r="G227" t="str">
        <f t="shared" si="11"/>
        <v/>
      </c>
      <c r="H227">
        <f t="shared" si="10"/>
        <v>226</v>
      </c>
    </row>
    <row r="228" spans="1:8" x14ac:dyDescent="0.25">
      <c r="A228">
        <f>IF(ISNUMBER(SEARCH('Search tool (do not edit)'!$B$2,Database!F228)),1,0)</f>
        <v>0</v>
      </c>
      <c r="B228">
        <f>IF('Search tool (do not edit)'!$B$2="All geographies",1,0)</f>
        <v>1</v>
      </c>
      <c r="C228">
        <f>IF(ISNUMBER(SEARCH('Search tool (do not edit)'!$B$1,Database!E228)),1,0)</f>
        <v>0</v>
      </c>
      <c r="D228">
        <f>IF('Search tool (do not edit)'!$B$1="All priorities",1,0)</f>
        <v>1</v>
      </c>
      <c r="E228">
        <f t="shared" si="9"/>
        <v>464</v>
      </c>
      <c r="F228">
        <f>IF((A228+B228+C228+D228&gt;=2),Database!A228,"zzz")</f>
        <v>0</v>
      </c>
      <c r="G228" t="str">
        <f t="shared" si="11"/>
        <v/>
      </c>
      <c r="H228">
        <f t="shared" si="10"/>
        <v>227</v>
      </c>
    </row>
    <row r="229" spans="1:8" x14ac:dyDescent="0.25">
      <c r="A229">
        <f>IF(ISNUMBER(SEARCH('Search tool (do not edit)'!$B$2,Database!F229)),1,0)</f>
        <v>0</v>
      </c>
      <c r="B229">
        <f>IF('Search tool (do not edit)'!$B$2="All geographies",1,0)</f>
        <v>1</v>
      </c>
      <c r="C229">
        <f>IF(ISNUMBER(SEARCH('Search tool (do not edit)'!$B$1,Database!E229)),1,0)</f>
        <v>0</v>
      </c>
      <c r="D229">
        <f>IF('Search tool (do not edit)'!$B$1="All priorities",1,0)</f>
        <v>1</v>
      </c>
      <c r="E229">
        <f t="shared" si="9"/>
        <v>464</v>
      </c>
      <c r="F229">
        <f>IF((A229+B229+C229+D229&gt;=2),Database!A229,"zzz")</f>
        <v>0</v>
      </c>
      <c r="G229" t="str">
        <f t="shared" si="11"/>
        <v/>
      </c>
      <c r="H229">
        <f t="shared" si="10"/>
        <v>228</v>
      </c>
    </row>
    <row r="230" spans="1:8" x14ac:dyDescent="0.25">
      <c r="A230">
        <f>IF(ISNUMBER(SEARCH('Search tool (do not edit)'!$B$2,Database!F230)),1,0)</f>
        <v>0</v>
      </c>
      <c r="B230">
        <f>IF('Search tool (do not edit)'!$B$2="All geographies",1,0)</f>
        <v>1</v>
      </c>
      <c r="C230">
        <f>IF(ISNUMBER(SEARCH('Search tool (do not edit)'!$B$1,Database!E230)),1,0)</f>
        <v>0</v>
      </c>
      <c r="D230">
        <f>IF('Search tool (do not edit)'!$B$1="All priorities",1,0)</f>
        <v>1</v>
      </c>
      <c r="E230">
        <f t="shared" si="9"/>
        <v>464</v>
      </c>
      <c r="F230">
        <f>IF((A230+B230+C230+D230&gt;=2),Database!A230,"zzz")</f>
        <v>0</v>
      </c>
      <c r="G230" t="str">
        <f t="shared" si="11"/>
        <v/>
      </c>
      <c r="H230">
        <f t="shared" si="10"/>
        <v>229</v>
      </c>
    </row>
    <row r="231" spans="1:8" x14ac:dyDescent="0.25">
      <c r="A231">
        <f>IF(ISNUMBER(SEARCH('Search tool (do not edit)'!$B$2,Database!F231)),1,0)</f>
        <v>0</v>
      </c>
      <c r="B231">
        <f>IF('Search tool (do not edit)'!$B$2="All geographies",1,0)</f>
        <v>1</v>
      </c>
      <c r="C231">
        <f>IF(ISNUMBER(SEARCH('Search tool (do not edit)'!$B$1,Database!E231)),1,0)</f>
        <v>0</v>
      </c>
      <c r="D231">
        <f>IF('Search tool (do not edit)'!$B$1="All priorities",1,0)</f>
        <v>1</v>
      </c>
      <c r="E231">
        <f t="shared" si="9"/>
        <v>464</v>
      </c>
      <c r="F231">
        <f>IF((A231+B231+C231+D231&gt;=2),Database!A231,"zzz")</f>
        <v>0</v>
      </c>
      <c r="G231" t="str">
        <f t="shared" si="11"/>
        <v/>
      </c>
      <c r="H231">
        <f t="shared" si="10"/>
        <v>230</v>
      </c>
    </row>
    <row r="232" spans="1:8" x14ac:dyDescent="0.25">
      <c r="A232">
        <f>IF(ISNUMBER(SEARCH('Search tool (do not edit)'!$B$2,Database!F232)),1,0)</f>
        <v>0</v>
      </c>
      <c r="B232">
        <f>IF('Search tool (do not edit)'!$B$2="All geographies",1,0)</f>
        <v>1</v>
      </c>
      <c r="C232">
        <f>IF(ISNUMBER(SEARCH('Search tool (do not edit)'!$B$1,Database!E232)),1,0)</f>
        <v>0</v>
      </c>
      <c r="D232">
        <f>IF('Search tool (do not edit)'!$B$1="All priorities",1,0)</f>
        <v>1</v>
      </c>
      <c r="E232">
        <f t="shared" si="9"/>
        <v>464</v>
      </c>
      <c r="F232">
        <f>IF((A232+B232+C232+D232&gt;=2),Database!A232,"zzz")</f>
        <v>0</v>
      </c>
      <c r="G232" t="str">
        <f t="shared" si="11"/>
        <v/>
      </c>
      <c r="H232">
        <f t="shared" si="10"/>
        <v>231</v>
      </c>
    </row>
    <row r="233" spans="1:8" x14ac:dyDescent="0.25">
      <c r="A233">
        <f>IF(ISNUMBER(SEARCH('Search tool (do not edit)'!$B$2,Database!F233)),1,0)</f>
        <v>0</v>
      </c>
      <c r="B233">
        <f>IF('Search tool (do not edit)'!$B$2="All geographies",1,0)</f>
        <v>1</v>
      </c>
      <c r="C233">
        <f>IF(ISNUMBER(SEARCH('Search tool (do not edit)'!$B$1,Database!E233)),1,0)</f>
        <v>0</v>
      </c>
      <c r="D233">
        <f>IF('Search tool (do not edit)'!$B$1="All priorities",1,0)</f>
        <v>1</v>
      </c>
      <c r="E233">
        <f t="shared" si="9"/>
        <v>464</v>
      </c>
      <c r="F233">
        <f>IF((A233+B233+C233+D233&gt;=2),Database!A233,"zzz")</f>
        <v>0</v>
      </c>
      <c r="G233" t="str">
        <f t="shared" si="11"/>
        <v/>
      </c>
      <c r="H233">
        <f t="shared" si="10"/>
        <v>232</v>
      </c>
    </row>
    <row r="234" spans="1:8" x14ac:dyDescent="0.25">
      <c r="A234">
        <f>IF(ISNUMBER(SEARCH('Search tool (do not edit)'!$B$2,Database!F234)),1,0)</f>
        <v>0</v>
      </c>
      <c r="B234">
        <f>IF('Search tool (do not edit)'!$B$2="All geographies",1,0)</f>
        <v>1</v>
      </c>
      <c r="C234">
        <f>IF(ISNUMBER(SEARCH('Search tool (do not edit)'!$B$1,Database!E234)),1,0)</f>
        <v>0</v>
      </c>
      <c r="D234">
        <f>IF('Search tool (do not edit)'!$B$1="All priorities",1,0)</f>
        <v>1</v>
      </c>
      <c r="E234">
        <f t="shared" si="9"/>
        <v>464</v>
      </c>
      <c r="F234">
        <f>IF((A234+B234+C234+D234&gt;=2),Database!A234,"zzz")</f>
        <v>0</v>
      </c>
      <c r="G234" t="str">
        <f t="shared" si="11"/>
        <v/>
      </c>
      <c r="H234">
        <f t="shared" si="10"/>
        <v>233</v>
      </c>
    </row>
    <row r="235" spans="1:8" x14ac:dyDescent="0.25">
      <c r="A235">
        <f>IF(ISNUMBER(SEARCH('Search tool (do not edit)'!$B$2,Database!F235)),1,0)</f>
        <v>0</v>
      </c>
      <c r="B235">
        <f>IF('Search tool (do not edit)'!$B$2="All geographies",1,0)</f>
        <v>1</v>
      </c>
      <c r="C235">
        <f>IF(ISNUMBER(SEARCH('Search tool (do not edit)'!$B$1,Database!E235)),1,0)</f>
        <v>0</v>
      </c>
      <c r="D235">
        <f>IF('Search tool (do not edit)'!$B$1="All priorities",1,0)</f>
        <v>1</v>
      </c>
      <c r="E235">
        <f t="shared" si="9"/>
        <v>464</v>
      </c>
      <c r="F235">
        <f>IF((A235+B235+C235+D235&gt;=2),Database!A235,"zzz")</f>
        <v>0</v>
      </c>
      <c r="G235" t="str">
        <f t="shared" si="11"/>
        <v/>
      </c>
      <c r="H235">
        <f t="shared" si="10"/>
        <v>234</v>
      </c>
    </row>
    <row r="236" spans="1:8" x14ac:dyDescent="0.25">
      <c r="A236">
        <f>IF(ISNUMBER(SEARCH('Search tool (do not edit)'!$B$2,Database!F236)),1,0)</f>
        <v>0</v>
      </c>
      <c r="B236">
        <f>IF('Search tool (do not edit)'!$B$2="All geographies",1,0)</f>
        <v>1</v>
      </c>
      <c r="C236">
        <f>IF(ISNUMBER(SEARCH('Search tool (do not edit)'!$B$1,Database!E236)),1,0)</f>
        <v>0</v>
      </c>
      <c r="D236">
        <f>IF('Search tool (do not edit)'!$B$1="All priorities",1,0)</f>
        <v>1</v>
      </c>
      <c r="E236">
        <f t="shared" si="9"/>
        <v>464</v>
      </c>
      <c r="F236">
        <f>IF((A236+B236+C236+D236&gt;=2),Database!A236,"zzz")</f>
        <v>0</v>
      </c>
      <c r="G236" t="str">
        <f t="shared" si="11"/>
        <v/>
      </c>
      <c r="H236">
        <f t="shared" si="10"/>
        <v>235</v>
      </c>
    </row>
    <row r="237" spans="1:8" x14ac:dyDescent="0.25">
      <c r="A237">
        <f>IF(ISNUMBER(SEARCH('Search tool (do not edit)'!$B$2,Database!F237)),1,0)</f>
        <v>0</v>
      </c>
      <c r="B237">
        <f>IF('Search tool (do not edit)'!$B$2="All geographies",1,0)</f>
        <v>1</v>
      </c>
      <c r="C237">
        <f>IF(ISNUMBER(SEARCH('Search tool (do not edit)'!$B$1,Database!E237)),1,0)</f>
        <v>0</v>
      </c>
      <c r="D237">
        <f>IF('Search tool (do not edit)'!$B$1="All priorities",1,0)</f>
        <v>1</v>
      </c>
      <c r="E237">
        <f t="shared" si="9"/>
        <v>464</v>
      </c>
      <c r="F237">
        <f>IF((A237+B237+C237+D237&gt;=2),Database!A237,"zzz")</f>
        <v>0</v>
      </c>
      <c r="G237" t="str">
        <f t="shared" si="11"/>
        <v/>
      </c>
      <c r="H237">
        <f t="shared" si="10"/>
        <v>236</v>
      </c>
    </row>
    <row r="238" spans="1:8" x14ac:dyDescent="0.25">
      <c r="A238">
        <f>IF(ISNUMBER(SEARCH('Search tool (do not edit)'!$B$2,Database!F238)),1,0)</f>
        <v>0</v>
      </c>
      <c r="B238">
        <f>IF('Search tool (do not edit)'!$B$2="All geographies",1,0)</f>
        <v>1</v>
      </c>
      <c r="C238">
        <f>IF(ISNUMBER(SEARCH('Search tool (do not edit)'!$B$1,Database!E238)),1,0)</f>
        <v>0</v>
      </c>
      <c r="D238">
        <f>IF('Search tool (do not edit)'!$B$1="All priorities",1,0)</f>
        <v>1</v>
      </c>
      <c r="E238">
        <f t="shared" si="9"/>
        <v>464</v>
      </c>
      <c r="F238">
        <f>IF((A238+B238+C238+D238&gt;=2),Database!A238,"zzz")</f>
        <v>0</v>
      </c>
      <c r="G238" t="str">
        <f t="shared" si="11"/>
        <v/>
      </c>
      <c r="H238">
        <f t="shared" si="10"/>
        <v>237</v>
      </c>
    </row>
    <row r="239" spans="1:8" x14ac:dyDescent="0.25">
      <c r="A239">
        <f>IF(ISNUMBER(SEARCH('Search tool (do not edit)'!$B$2,Database!F239)),1,0)</f>
        <v>0</v>
      </c>
      <c r="B239">
        <f>IF('Search tool (do not edit)'!$B$2="All geographies",1,0)</f>
        <v>1</v>
      </c>
      <c r="C239">
        <f>IF(ISNUMBER(SEARCH('Search tool (do not edit)'!$B$1,Database!E239)),1,0)</f>
        <v>0</v>
      </c>
      <c r="D239">
        <f>IF('Search tool (do not edit)'!$B$1="All priorities",1,0)</f>
        <v>1</v>
      </c>
      <c r="E239">
        <f t="shared" si="9"/>
        <v>464</v>
      </c>
      <c r="F239">
        <f>IF((A239+B239+C239+D239&gt;=2),Database!A239,"zzz")</f>
        <v>0</v>
      </c>
      <c r="G239" t="str">
        <f t="shared" si="11"/>
        <v/>
      </c>
      <c r="H239">
        <f t="shared" si="10"/>
        <v>238</v>
      </c>
    </row>
    <row r="240" spans="1:8" x14ac:dyDescent="0.25">
      <c r="A240">
        <f>IF(ISNUMBER(SEARCH('Search tool (do not edit)'!$B$2,Database!F240)),1,0)</f>
        <v>0</v>
      </c>
      <c r="B240">
        <f>IF('Search tool (do not edit)'!$B$2="All geographies",1,0)</f>
        <v>1</v>
      </c>
      <c r="C240">
        <f>IF(ISNUMBER(SEARCH('Search tool (do not edit)'!$B$1,Database!E240)),1,0)</f>
        <v>0</v>
      </c>
      <c r="D240">
        <f>IF('Search tool (do not edit)'!$B$1="All priorities",1,0)</f>
        <v>1</v>
      </c>
      <c r="E240">
        <f t="shared" si="9"/>
        <v>464</v>
      </c>
      <c r="F240">
        <f>IF((A240+B240+C240+D240&gt;=2),Database!A240,"zzz")</f>
        <v>0</v>
      </c>
      <c r="G240" t="str">
        <f t="shared" si="11"/>
        <v/>
      </c>
      <c r="H240">
        <f t="shared" si="10"/>
        <v>239</v>
      </c>
    </row>
    <row r="241" spans="1:8" x14ac:dyDescent="0.25">
      <c r="A241">
        <f>IF(ISNUMBER(SEARCH('Search tool (do not edit)'!$B$2,Database!F241)),1,0)</f>
        <v>0</v>
      </c>
      <c r="B241">
        <f>IF('Search tool (do not edit)'!$B$2="All geographies",1,0)</f>
        <v>1</v>
      </c>
      <c r="C241">
        <f>IF(ISNUMBER(SEARCH('Search tool (do not edit)'!$B$1,Database!E241)),1,0)</f>
        <v>0</v>
      </c>
      <c r="D241">
        <f>IF('Search tool (do not edit)'!$B$1="All priorities",1,0)</f>
        <v>1</v>
      </c>
      <c r="E241">
        <f t="shared" si="9"/>
        <v>464</v>
      </c>
      <c r="F241">
        <f>IF((A241+B241+C241+D241&gt;=2),Database!A241,"zzz")</f>
        <v>0</v>
      </c>
      <c r="G241" t="str">
        <f t="shared" si="11"/>
        <v/>
      </c>
      <c r="H241">
        <f t="shared" si="10"/>
        <v>240</v>
      </c>
    </row>
    <row r="242" spans="1:8" x14ac:dyDescent="0.25">
      <c r="A242">
        <f>IF(ISNUMBER(SEARCH('Search tool (do not edit)'!$B$2,Database!F242)),1,0)</f>
        <v>0</v>
      </c>
      <c r="B242">
        <f>IF('Search tool (do not edit)'!$B$2="All geographies",1,0)</f>
        <v>1</v>
      </c>
      <c r="C242">
        <f>IF(ISNUMBER(SEARCH('Search tool (do not edit)'!$B$1,Database!E242)),1,0)</f>
        <v>0</v>
      </c>
      <c r="D242">
        <f>IF('Search tool (do not edit)'!$B$1="All priorities",1,0)</f>
        <v>1</v>
      </c>
      <c r="E242">
        <f t="shared" si="9"/>
        <v>464</v>
      </c>
      <c r="F242">
        <f>IF((A242+B242+C242+D242&gt;=2),Database!A242,"zzz")</f>
        <v>0</v>
      </c>
      <c r="G242" t="str">
        <f t="shared" si="11"/>
        <v/>
      </c>
      <c r="H242">
        <f t="shared" si="10"/>
        <v>241</v>
      </c>
    </row>
    <row r="243" spans="1:8" x14ac:dyDescent="0.25">
      <c r="A243">
        <f>IF(ISNUMBER(SEARCH('Search tool (do not edit)'!$B$2,Database!F243)),1,0)</f>
        <v>0</v>
      </c>
      <c r="B243">
        <f>IF('Search tool (do not edit)'!$B$2="All geographies",1,0)</f>
        <v>1</v>
      </c>
      <c r="C243">
        <f>IF(ISNUMBER(SEARCH('Search tool (do not edit)'!$B$1,Database!E243)),1,0)</f>
        <v>0</v>
      </c>
      <c r="D243">
        <f>IF('Search tool (do not edit)'!$B$1="All priorities",1,0)</f>
        <v>1</v>
      </c>
      <c r="E243">
        <f t="shared" si="9"/>
        <v>464</v>
      </c>
      <c r="F243">
        <f>IF((A243+B243+C243+D243&gt;=2),Database!A243,"zzz")</f>
        <v>0</v>
      </c>
      <c r="G243" t="str">
        <f t="shared" si="11"/>
        <v/>
      </c>
      <c r="H243">
        <f t="shared" si="10"/>
        <v>242</v>
      </c>
    </row>
    <row r="244" spans="1:8" x14ac:dyDescent="0.25">
      <c r="A244">
        <f>IF(ISNUMBER(SEARCH('Search tool (do not edit)'!$B$2,Database!F244)),1,0)</f>
        <v>0</v>
      </c>
      <c r="B244">
        <f>IF('Search tool (do not edit)'!$B$2="All geographies",1,0)</f>
        <v>1</v>
      </c>
      <c r="C244">
        <f>IF(ISNUMBER(SEARCH('Search tool (do not edit)'!$B$1,Database!E244)),1,0)</f>
        <v>0</v>
      </c>
      <c r="D244">
        <f>IF('Search tool (do not edit)'!$B$1="All priorities",1,0)</f>
        <v>1</v>
      </c>
      <c r="E244">
        <f t="shared" si="9"/>
        <v>464</v>
      </c>
      <c r="F244">
        <f>IF((A244+B244+C244+D244&gt;=2),Database!A244,"zzz")</f>
        <v>0</v>
      </c>
      <c r="G244" t="str">
        <f t="shared" si="11"/>
        <v/>
      </c>
      <c r="H244">
        <f t="shared" si="10"/>
        <v>243</v>
      </c>
    </row>
    <row r="245" spans="1:8" x14ac:dyDescent="0.25">
      <c r="A245">
        <f>IF(ISNUMBER(SEARCH('Search tool (do not edit)'!$B$2,Database!F245)),1,0)</f>
        <v>0</v>
      </c>
      <c r="B245">
        <f>IF('Search tool (do not edit)'!$B$2="All geographies",1,0)</f>
        <v>1</v>
      </c>
      <c r="C245">
        <f>IF(ISNUMBER(SEARCH('Search tool (do not edit)'!$B$1,Database!E245)),1,0)</f>
        <v>0</v>
      </c>
      <c r="D245">
        <f>IF('Search tool (do not edit)'!$B$1="All priorities",1,0)</f>
        <v>1</v>
      </c>
      <c r="E245">
        <f t="shared" si="9"/>
        <v>464</v>
      </c>
      <c r="F245">
        <f>IF((A245+B245+C245+D245&gt;=2),Database!A245,"zzz")</f>
        <v>0</v>
      </c>
      <c r="G245" t="str">
        <f t="shared" si="11"/>
        <v/>
      </c>
      <c r="H245">
        <f t="shared" si="10"/>
        <v>244</v>
      </c>
    </row>
    <row r="246" spans="1:8" x14ac:dyDescent="0.25">
      <c r="A246">
        <f>IF(ISNUMBER(SEARCH('Search tool (do not edit)'!$B$2,Database!F246)),1,0)</f>
        <v>0</v>
      </c>
      <c r="B246">
        <f>IF('Search tool (do not edit)'!$B$2="All geographies",1,0)</f>
        <v>1</v>
      </c>
      <c r="C246">
        <f>IF(ISNUMBER(SEARCH('Search tool (do not edit)'!$B$1,Database!E246)),1,0)</f>
        <v>0</v>
      </c>
      <c r="D246">
        <f>IF('Search tool (do not edit)'!$B$1="All priorities",1,0)</f>
        <v>1</v>
      </c>
      <c r="E246">
        <f t="shared" si="9"/>
        <v>464</v>
      </c>
      <c r="F246">
        <f>IF((A246+B246+C246+D246&gt;=2),Database!A246,"zzz")</f>
        <v>0</v>
      </c>
      <c r="G246" t="str">
        <f t="shared" si="11"/>
        <v/>
      </c>
      <c r="H246">
        <f t="shared" si="10"/>
        <v>245</v>
      </c>
    </row>
    <row r="247" spans="1:8" x14ac:dyDescent="0.25">
      <c r="A247">
        <f>IF(ISNUMBER(SEARCH('Search tool (do not edit)'!$B$2,Database!F247)),1,0)</f>
        <v>0</v>
      </c>
      <c r="B247">
        <f>IF('Search tool (do not edit)'!$B$2="All geographies",1,0)</f>
        <v>1</v>
      </c>
      <c r="C247">
        <f>IF(ISNUMBER(SEARCH('Search tool (do not edit)'!$B$1,Database!E247)),1,0)</f>
        <v>0</v>
      </c>
      <c r="D247">
        <f>IF('Search tool (do not edit)'!$B$1="All priorities",1,0)</f>
        <v>1</v>
      </c>
      <c r="E247">
        <f t="shared" si="9"/>
        <v>464</v>
      </c>
      <c r="F247">
        <f>IF((A247+B247+C247+D247&gt;=2),Database!A247,"zzz")</f>
        <v>0</v>
      </c>
      <c r="G247" t="str">
        <f t="shared" si="11"/>
        <v/>
      </c>
      <c r="H247">
        <f t="shared" si="10"/>
        <v>246</v>
      </c>
    </row>
    <row r="248" spans="1:8" x14ac:dyDescent="0.25">
      <c r="A248">
        <f>IF(ISNUMBER(SEARCH('Search tool (do not edit)'!$B$2,Database!F248)),1,0)</f>
        <v>0</v>
      </c>
      <c r="B248">
        <f>IF('Search tool (do not edit)'!$B$2="All geographies",1,0)</f>
        <v>1</v>
      </c>
      <c r="C248">
        <f>IF(ISNUMBER(SEARCH('Search tool (do not edit)'!$B$1,Database!E248)),1,0)</f>
        <v>0</v>
      </c>
      <c r="D248">
        <f>IF('Search tool (do not edit)'!$B$1="All priorities",1,0)</f>
        <v>1</v>
      </c>
      <c r="E248">
        <f t="shared" si="9"/>
        <v>464</v>
      </c>
      <c r="F248">
        <f>IF((A248+B248+C248+D248&gt;=2),Database!A248,"zzz")</f>
        <v>0</v>
      </c>
      <c r="G248" t="str">
        <f t="shared" si="11"/>
        <v/>
      </c>
      <c r="H248">
        <f t="shared" si="10"/>
        <v>247</v>
      </c>
    </row>
    <row r="249" spans="1:8" x14ac:dyDescent="0.25">
      <c r="A249">
        <f>IF(ISNUMBER(SEARCH('Search tool (do not edit)'!$B$2,Database!F249)),1,0)</f>
        <v>0</v>
      </c>
      <c r="B249">
        <f>IF('Search tool (do not edit)'!$B$2="All geographies",1,0)</f>
        <v>1</v>
      </c>
      <c r="C249">
        <f>IF(ISNUMBER(SEARCH('Search tool (do not edit)'!$B$1,Database!E249)),1,0)</f>
        <v>0</v>
      </c>
      <c r="D249">
        <f>IF('Search tool (do not edit)'!$B$1="All priorities",1,0)</f>
        <v>1</v>
      </c>
      <c r="E249">
        <f t="shared" si="9"/>
        <v>464</v>
      </c>
      <c r="F249">
        <f>IF((A249+B249+C249+D249&gt;=2),Database!A249,"zzz")</f>
        <v>0</v>
      </c>
      <c r="G249" t="str">
        <f t="shared" si="11"/>
        <v/>
      </c>
      <c r="H249">
        <f t="shared" si="10"/>
        <v>248</v>
      </c>
    </row>
    <row r="250" spans="1:8" x14ac:dyDescent="0.25">
      <c r="A250">
        <f>IF(ISNUMBER(SEARCH('Search tool (do not edit)'!$B$2,Database!F250)),1,0)</f>
        <v>0</v>
      </c>
      <c r="B250">
        <f>IF('Search tool (do not edit)'!$B$2="All geographies",1,0)</f>
        <v>1</v>
      </c>
      <c r="C250">
        <f>IF(ISNUMBER(SEARCH('Search tool (do not edit)'!$B$1,Database!E250)),1,0)</f>
        <v>0</v>
      </c>
      <c r="D250">
        <f>IF('Search tool (do not edit)'!$B$1="All priorities",1,0)</f>
        <v>1</v>
      </c>
      <c r="E250">
        <f t="shared" si="9"/>
        <v>464</v>
      </c>
      <c r="F250">
        <f>IF((A250+B250+C250+D250&gt;=2),Database!A250,"zzz")</f>
        <v>0</v>
      </c>
      <c r="G250" t="str">
        <f t="shared" si="11"/>
        <v/>
      </c>
      <c r="H250">
        <f t="shared" si="10"/>
        <v>249</v>
      </c>
    </row>
    <row r="251" spans="1:8" x14ac:dyDescent="0.25">
      <c r="A251">
        <f>IF(ISNUMBER(SEARCH('Search tool (do not edit)'!$B$2,Database!F251)),1,0)</f>
        <v>0</v>
      </c>
      <c r="B251">
        <f>IF('Search tool (do not edit)'!$B$2="All geographies",1,0)</f>
        <v>1</v>
      </c>
      <c r="C251">
        <f>IF(ISNUMBER(SEARCH('Search tool (do not edit)'!$B$1,Database!E251)),1,0)</f>
        <v>0</v>
      </c>
      <c r="D251">
        <f>IF('Search tool (do not edit)'!$B$1="All priorities",1,0)</f>
        <v>1</v>
      </c>
      <c r="E251">
        <f t="shared" si="9"/>
        <v>464</v>
      </c>
      <c r="F251">
        <f>IF((A251+B251+C251+D251&gt;=2),Database!A251,"zzz")</f>
        <v>0</v>
      </c>
      <c r="G251" t="str">
        <f t="shared" si="11"/>
        <v/>
      </c>
      <c r="H251">
        <f t="shared" si="10"/>
        <v>250</v>
      </c>
    </row>
    <row r="252" spans="1:8" x14ac:dyDescent="0.25">
      <c r="A252">
        <f>IF(ISNUMBER(SEARCH('Search tool (do not edit)'!$B$2,Database!F252)),1,0)</f>
        <v>0</v>
      </c>
      <c r="B252">
        <f>IF('Search tool (do not edit)'!$B$2="All geographies",1,0)</f>
        <v>1</v>
      </c>
      <c r="C252">
        <f>IF(ISNUMBER(SEARCH('Search tool (do not edit)'!$B$1,Database!E252)),1,0)</f>
        <v>0</v>
      </c>
      <c r="D252">
        <f>IF('Search tool (do not edit)'!$B$1="All priorities",1,0)</f>
        <v>1</v>
      </c>
      <c r="E252">
        <f t="shared" si="9"/>
        <v>464</v>
      </c>
      <c r="F252">
        <f>IF((A252+B252+C252+D252&gt;=2),Database!A252,"zzz")</f>
        <v>0</v>
      </c>
      <c r="G252" t="str">
        <f t="shared" si="11"/>
        <v/>
      </c>
      <c r="H252">
        <f t="shared" si="10"/>
        <v>251</v>
      </c>
    </row>
    <row r="253" spans="1:8" x14ac:dyDescent="0.25">
      <c r="A253">
        <f>IF(ISNUMBER(SEARCH('Search tool (do not edit)'!$B$2,Database!F253)),1,0)</f>
        <v>0</v>
      </c>
      <c r="B253">
        <f>IF('Search tool (do not edit)'!$B$2="All geographies",1,0)</f>
        <v>1</v>
      </c>
      <c r="C253">
        <f>IF(ISNUMBER(SEARCH('Search tool (do not edit)'!$B$1,Database!E253)),1,0)</f>
        <v>0</v>
      </c>
      <c r="D253">
        <f>IF('Search tool (do not edit)'!$B$1="All priorities",1,0)</f>
        <v>1</v>
      </c>
      <c r="E253">
        <f t="shared" si="9"/>
        <v>464</v>
      </c>
      <c r="F253">
        <f>IF((A253+B253+C253+D253&gt;=2),Database!A253,"zzz")</f>
        <v>0</v>
      </c>
      <c r="G253" t="str">
        <f t="shared" si="11"/>
        <v/>
      </c>
      <c r="H253">
        <f t="shared" si="10"/>
        <v>252</v>
      </c>
    </row>
    <row r="254" spans="1:8" x14ac:dyDescent="0.25">
      <c r="A254">
        <f>IF(ISNUMBER(SEARCH('Search tool (do not edit)'!$B$2,Database!F254)),1,0)</f>
        <v>0</v>
      </c>
      <c r="B254">
        <f>IF('Search tool (do not edit)'!$B$2="All geographies",1,0)</f>
        <v>1</v>
      </c>
      <c r="C254">
        <f>IF(ISNUMBER(SEARCH('Search tool (do not edit)'!$B$1,Database!E254)),1,0)</f>
        <v>0</v>
      </c>
      <c r="D254">
        <f>IF('Search tool (do not edit)'!$B$1="All priorities",1,0)</f>
        <v>1</v>
      </c>
      <c r="E254">
        <f t="shared" si="9"/>
        <v>464</v>
      </c>
      <c r="F254">
        <f>IF((A254+B254+C254+D254&gt;=2),Database!A254,"zzz")</f>
        <v>0</v>
      </c>
      <c r="G254" t="str">
        <f t="shared" si="11"/>
        <v/>
      </c>
      <c r="H254">
        <f t="shared" si="10"/>
        <v>253</v>
      </c>
    </row>
    <row r="255" spans="1:8" x14ac:dyDescent="0.25">
      <c r="A255">
        <f>IF(ISNUMBER(SEARCH('Search tool (do not edit)'!$B$2,Database!F255)),1,0)</f>
        <v>0</v>
      </c>
      <c r="B255">
        <f>IF('Search tool (do not edit)'!$B$2="All geographies",1,0)</f>
        <v>1</v>
      </c>
      <c r="C255">
        <f>IF(ISNUMBER(SEARCH('Search tool (do not edit)'!$B$1,Database!E255)),1,0)</f>
        <v>0</v>
      </c>
      <c r="D255">
        <f>IF('Search tool (do not edit)'!$B$1="All priorities",1,0)</f>
        <v>1</v>
      </c>
      <c r="E255">
        <f t="shared" si="9"/>
        <v>464</v>
      </c>
      <c r="F255">
        <f>IF((A255+B255+C255+D255&gt;=2),Database!A255,"zzz")</f>
        <v>0</v>
      </c>
      <c r="G255" t="str">
        <f t="shared" si="11"/>
        <v/>
      </c>
      <c r="H255">
        <f t="shared" si="10"/>
        <v>254</v>
      </c>
    </row>
    <row r="256" spans="1:8" x14ac:dyDescent="0.25">
      <c r="A256">
        <f>IF(ISNUMBER(SEARCH('Search tool (do not edit)'!$B$2,Database!F256)),1,0)</f>
        <v>0</v>
      </c>
      <c r="B256">
        <f>IF('Search tool (do not edit)'!$B$2="All geographies",1,0)</f>
        <v>1</v>
      </c>
      <c r="C256">
        <f>IF(ISNUMBER(SEARCH('Search tool (do not edit)'!$B$1,Database!E256)),1,0)</f>
        <v>0</v>
      </c>
      <c r="D256">
        <f>IF('Search tool (do not edit)'!$B$1="All priorities",1,0)</f>
        <v>1</v>
      </c>
      <c r="E256">
        <f t="shared" si="9"/>
        <v>464</v>
      </c>
      <c r="F256">
        <f>IF((A256+B256+C256+D256&gt;=2),Database!A256,"zzz")</f>
        <v>0</v>
      </c>
      <c r="G256" t="str">
        <f t="shared" si="11"/>
        <v/>
      </c>
      <c r="H256">
        <f t="shared" si="10"/>
        <v>255</v>
      </c>
    </row>
    <row r="257" spans="1:8" x14ac:dyDescent="0.25">
      <c r="A257">
        <f>IF(ISNUMBER(SEARCH('Search tool (do not edit)'!$B$2,Database!F257)),1,0)</f>
        <v>0</v>
      </c>
      <c r="B257">
        <f>IF('Search tool (do not edit)'!$B$2="All geographies",1,0)</f>
        <v>1</v>
      </c>
      <c r="C257">
        <f>IF(ISNUMBER(SEARCH('Search tool (do not edit)'!$B$1,Database!E257)),1,0)</f>
        <v>0</v>
      </c>
      <c r="D257">
        <f>IF('Search tool (do not edit)'!$B$1="All priorities",1,0)</f>
        <v>1</v>
      </c>
      <c r="E257">
        <f t="shared" si="9"/>
        <v>464</v>
      </c>
      <c r="F257">
        <f>IF((A257+B257+C257+D257&gt;=2),Database!A257,"zzz")</f>
        <v>0</v>
      </c>
      <c r="G257" t="str">
        <f t="shared" si="11"/>
        <v/>
      </c>
      <c r="H257">
        <f t="shared" si="10"/>
        <v>256</v>
      </c>
    </row>
    <row r="258" spans="1:8" x14ac:dyDescent="0.25">
      <c r="A258">
        <f>IF(ISNUMBER(SEARCH('Search tool (do not edit)'!$B$2,Database!F258)),1,0)</f>
        <v>0</v>
      </c>
      <c r="B258">
        <f>IF('Search tool (do not edit)'!$B$2="All geographies",1,0)</f>
        <v>1</v>
      </c>
      <c r="C258">
        <f>IF(ISNUMBER(SEARCH('Search tool (do not edit)'!$B$1,Database!E258)),1,0)</f>
        <v>0</v>
      </c>
      <c r="D258">
        <f>IF('Search tool (do not edit)'!$B$1="All priorities",1,0)</f>
        <v>1</v>
      </c>
      <c r="E258">
        <f t="shared" ref="E258:E321" si="12">COUNTIF($F$2:$F$500,"&lt;="&amp;F258)</f>
        <v>464</v>
      </c>
      <c r="F258">
        <f>IF((A258+B258+C258+D258&gt;=2),Database!A258,"zzz")</f>
        <v>0</v>
      </c>
      <c r="G258" t="str">
        <f t="shared" si="11"/>
        <v/>
      </c>
      <c r="H258">
        <f t="shared" ref="H258:H321" si="13">ROW(H257)</f>
        <v>257</v>
      </c>
    </row>
    <row r="259" spans="1:8" x14ac:dyDescent="0.25">
      <c r="A259">
        <f>IF(ISNUMBER(SEARCH('Search tool (do not edit)'!$B$2,Database!F259)),1,0)</f>
        <v>0</v>
      </c>
      <c r="B259">
        <f>IF('Search tool (do not edit)'!$B$2="All geographies",1,0)</f>
        <v>1</v>
      </c>
      <c r="C259">
        <f>IF(ISNUMBER(SEARCH('Search tool (do not edit)'!$B$1,Database!E259)),1,0)</f>
        <v>0</v>
      </c>
      <c r="D259">
        <f>IF('Search tool (do not edit)'!$B$1="All priorities",1,0)</f>
        <v>1</v>
      </c>
      <c r="E259">
        <f t="shared" si="12"/>
        <v>464</v>
      </c>
      <c r="F259">
        <f>IF((A259+B259+C259+D259&gt;=2),Database!A259,"zzz")</f>
        <v>0</v>
      </c>
      <c r="G259" t="str">
        <f t="shared" ref="G259:G322" si="14">IFERROR(IF(VLOOKUP(H259,$E$2:$F$501,2,FALSE)="zzz","",VLOOKUP(H259,$E$2:$F$501,2,FALSE)),"")</f>
        <v/>
      </c>
      <c r="H259">
        <f t="shared" si="13"/>
        <v>258</v>
      </c>
    </row>
    <row r="260" spans="1:8" x14ac:dyDescent="0.25">
      <c r="A260">
        <f>IF(ISNUMBER(SEARCH('Search tool (do not edit)'!$B$2,Database!F260)),1,0)</f>
        <v>0</v>
      </c>
      <c r="B260">
        <f>IF('Search tool (do not edit)'!$B$2="All geographies",1,0)</f>
        <v>1</v>
      </c>
      <c r="C260">
        <f>IF(ISNUMBER(SEARCH('Search tool (do not edit)'!$B$1,Database!E260)),1,0)</f>
        <v>0</v>
      </c>
      <c r="D260">
        <f>IF('Search tool (do not edit)'!$B$1="All priorities",1,0)</f>
        <v>1</v>
      </c>
      <c r="E260">
        <f t="shared" si="12"/>
        <v>464</v>
      </c>
      <c r="F260">
        <f>IF((A260+B260+C260+D260&gt;=2),Database!A260,"zzz")</f>
        <v>0</v>
      </c>
      <c r="G260" t="str">
        <f t="shared" si="14"/>
        <v/>
      </c>
      <c r="H260">
        <f t="shared" si="13"/>
        <v>259</v>
      </c>
    </row>
    <row r="261" spans="1:8" x14ac:dyDescent="0.25">
      <c r="A261">
        <f>IF(ISNUMBER(SEARCH('Search tool (do not edit)'!$B$2,Database!F261)),1,0)</f>
        <v>0</v>
      </c>
      <c r="B261">
        <f>IF('Search tool (do not edit)'!$B$2="All geographies",1,0)</f>
        <v>1</v>
      </c>
      <c r="C261">
        <f>IF(ISNUMBER(SEARCH('Search tool (do not edit)'!$B$1,Database!E261)),1,0)</f>
        <v>0</v>
      </c>
      <c r="D261">
        <f>IF('Search tool (do not edit)'!$B$1="All priorities",1,0)</f>
        <v>1</v>
      </c>
      <c r="E261">
        <f t="shared" si="12"/>
        <v>464</v>
      </c>
      <c r="F261">
        <f>IF((A261+B261+C261+D261&gt;=2),Database!A261,"zzz")</f>
        <v>0</v>
      </c>
      <c r="G261" t="str">
        <f t="shared" si="14"/>
        <v/>
      </c>
      <c r="H261">
        <f t="shared" si="13"/>
        <v>260</v>
      </c>
    </row>
    <row r="262" spans="1:8" x14ac:dyDescent="0.25">
      <c r="A262">
        <f>IF(ISNUMBER(SEARCH('Search tool (do not edit)'!$B$2,Database!F262)),1,0)</f>
        <v>0</v>
      </c>
      <c r="B262">
        <f>IF('Search tool (do not edit)'!$B$2="All geographies",1,0)</f>
        <v>1</v>
      </c>
      <c r="C262">
        <f>IF(ISNUMBER(SEARCH('Search tool (do not edit)'!$B$1,Database!E262)),1,0)</f>
        <v>0</v>
      </c>
      <c r="D262">
        <f>IF('Search tool (do not edit)'!$B$1="All priorities",1,0)</f>
        <v>1</v>
      </c>
      <c r="E262">
        <f t="shared" si="12"/>
        <v>464</v>
      </c>
      <c r="F262">
        <f>IF((A262+B262+C262+D262&gt;=2),Database!A262,"zzz")</f>
        <v>0</v>
      </c>
      <c r="G262" t="str">
        <f t="shared" si="14"/>
        <v/>
      </c>
      <c r="H262">
        <f t="shared" si="13"/>
        <v>261</v>
      </c>
    </row>
    <row r="263" spans="1:8" x14ac:dyDescent="0.25">
      <c r="A263">
        <f>IF(ISNUMBER(SEARCH('Search tool (do not edit)'!$B$2,Database!F263)),1,0)</f>
        <v>0</v>
      </c>
      <c r="B263">
        <f>IF('Search tool (do not edit)'!$B$2="All geographies",1,0)</f>
        <v>1</v>
      </c>
      <c r="C263">
        <f>IF(ISNUMBER(SEARCH('Search tool (do not edit)'!$B$1,Database!E263)),1,0)</f>
        <v>0</v>
      </c>
      <c r="D263">
        <f>IF('Search tool (do not edit)'!$B$1="All priorities",1,0)</f>
        <v>1</v>
      </c>
      <c r="E263">
        <f t="shared" si="12"/>
        <v>464</v>
      </c>
      <c r="F263">
        <f>IF((A263+B263+C263+D263&gt;=2),Database!A263,"zzz")</f>
        <v>0</v>
      </c>
      <c r="G263" t="str">
        <f t="shared" si="14"/>
        <v/>
      </c>
      <c r="H263">
        <f t="shared" si="13"/>
        <v>262</v>
      </c>
    </row>
    <row r="264" spans="1:8" x14ac:dyDescent="0.25">
      <c r="A264">
        <f>IF(ISNUMBER(SEARCH('Search tool (do not edit)'!$B$2,Database!F264)),1,0)</f>
        <v>0</v>
      </c>
      <c r="B264">
        <f>IF('Search tool (do not edit)'!$B$2="All geographies",1,0)</f>
        <v>1</v>
      </c>
      <c r="C264">
        <f>IF(ISNUMBER(SEARCH('Search tool (do not edit)'!$B$1,Database!E264)),1,0)</f>
        <v>0</v>
      </c>
      <c r="D264">
        <f>IF('Search tool (do not edit)'!$B$1="All priorities",1,0)</f>
        <v>1</v>
      </c>
      <c r="E264">
        <f t="shared" si="12"/>
        <v>464</v>
      </c>
      <c r="F264">
        <f>IF((A264+B264+C264+D264&gt;=2),Database!A264,"zzz")</f>
        <v>0</v>
      </c>
      <c r="G264" t="str">
        <f t="shared" si="14"/>
        <v/>
      </c>
      <c r="H264">
        <f t="shared" si="13"/>
        <v>263</v>
      </c>
    </row>
    <row r="265" spans="1:8" x14ac:dyDescent="0.25">
      <c r="A265">
        <f>IF(ISNUMBER(SEARCH('Search tool (do not edit)'!$B$2,Database!F265)),1,0)</f>
        <v>0</v>
      </c>
      <c r="B265">
        <f>IF('Search tool (do not edit)'!$B$2="All geographies",1,0)</f>
        <v>1</v>
      </c>
      <c r="C265">
        <f>IF(ISNUMBER(SEARCH('Search tool (do not edit)'!$B$1,Database!E265)),1,0)</f>
        <v>0</v>
      </c>
      <c r="D265">
        <f>IF('Search tool (do not edit)'!$B$1="All priorities",1,0)</f>
        <v>1</v>
      </c>
      <c r="E265">
        <f t="shared" si="12"/>
        <v>464</v>
      </c>
      <c r="F265">
        <f>IF((A265+B265+C265+D265&gt;=2),Database!A265,"zzz")</f>
        <v>0</v>
      </c>
      <c r="G265" t="str">
        <f t="shared" si="14"/>
        <v/>
      </c>
      <c r="H265">
        <f t="shared" si="13"/>
        <v>264</v>
      </c>
    </row>
    <row r="266" spans="1:8" x14ac:dyDescent="0.25">
      <c r="A266">
        <f>IF(ISNUMBER(SEARCH('Search tool (do not edit)'!$B$2,Database!F266)),1,0)</f>
        <v>0</v>
      </c>
      <c r="B266">
        <f>IF('Search tool (do not edit)'!$B$2="All geographies",1,0)</f>
        <v>1</v>
      </c>
      <c r="C266">
        <f>IF(ISNUMBER(SEARCH('Search tool (do not edit)'!$B$1,Database!E266)),1,0)</f>
        <v>0</v>
      </c>
      <c r="D266">
        <f>IF('Search tool (do not edit)'!$B$1="All priorities",1,0)</f>
        <v>1</v>
      </c>
      <c r="E266">
        <f t="shared" si="12"/>
        <v>464</v>
      </c>
      <c r="F266">
        <f>IF((A266+B266+C266+D266&gt;=2),Database!A266,"zzz")</f>
        <v>0</v>
      </c>
      <c r="G266" t="str">
        <f t="shared" si="14"/>
        <v/>
      </c>
      <c r="H266">
        <f t="shared" si="13"/>
        <v>265</v>
      </c>
    </row>
    <row r="267" spans="1:8" x14ac:dyDescent="0.25">
      <c r="A267">
        <f>IF(ISNUMBER(SEARCH('Search tool (do not edit)'!$B$2,Database!F267)),1,0)</f>
        <v>0</v>
      </c>
      <c r="B267">
        <f>IF('Search tool (do not edit)'!$B$2="All geographies",1,0)</f>
        <v>1</v>
      </c>
      <c r="C267">
        <f>IF(ISNUMBER(SEARCH('Search tool (do not edit)'!$B$1,Database!E267)),1,0)</f>
        <v>0</v>
      </c>
      <c r="D267">
        <f>IF('Search tool (do not edit)'!$B$1="All priorities",1,0)</f>
        <v>1</v>
      </c>
      <c r="E267">
        <f t="shared" si="12"/>
        <v>464</v>
      </c>
      <c r="F267">
        <f>IF((A267+B267+C267+D267&gt;=2),Database!A267,"zzz")</f>
        <v>0</v>
      </c>
      <c r="G267" t="str">
        <f t="shared" si="14"/>
        <v/>
      </c>
      <c r="H267">
        <f t="shared" si="13"/>
        <v>266</v>
      </c>
    </row>
    <row r="268" spans="1:8" x14ac:dyDescent="0.25">
      <c r="A268">
        <f>IF(ISNUMBER(SEARCH('Search tool (do not edit)'!$B$2,Database!F268)),1,0)</f>
        <v>0</v>
      </c>
      <c r="B268">
        <f>IF('Search tool (do not edit)'!$B$2="All geographies",1,0)</f>
        <v>1</v>
      </c>
      <c r="C268">
        <f>IF(ISNUMBER(SEARCH('Search tool (do not edit)'!$B$1,Database!E268)),1,0)</f>
        <v>0</v>
      </c>
      <c r="D268">
        <f>IF('Search tool (do not edit)'!$B$1="All priorities",1,0)</f>
        <v>1</v>
      </c>
      <c r="E268">
        <f t="shared" si="12"/>
        <v>464</v>
      </c>
      <c r="F268">
        <f>IF((A268+B268+C268+D268&gt;=2),Database!A268,"zzz")</f>
        <v>0</v>
      </c>
      <c r="G268" t="str">
        <f t="shared" si="14"/>
        <v/>
      </c>
      <c r="H268">
        <f t="shared" si="13"/>
        <v>267</v>
      </c>
    </row>
    <row r="269" spans="1:8" x14ac:dyDescent="0.25">
      <c r="A269">
        <f>IF(ISNUMBER(SEARCH('Search tool (do not edit)'!$B$2,Database!F269)),1,0)</f>
        <v>0</v>
      </c>
      <c r="B269">
        <f>IF('Search tool (do not edit)'!$B$2="All geographies",1,0)</f>
        <v>1</v>
      </c>
      <c r="C269">
        <f>IF(ISNUMBER(SEARCH('Search tool (do not edit)'!$B$1,Database!E269)),1,0)</f>
        <v>0</v>
      </c>
      <c r="D269">
        <f>IF('Search tool (do not edit)'!$B$1="All priorities",1,0)</f>
        <v>1</v>
      </c>
      <c r="E269">
        <f t="shared" si="12"/>
        <v>464</v>
      </c>
      <c r="F269">
        <f>IF((A269+B269+C269+D269&gt;=2),Database!A269,"zzz")</f>
        <v>0</v>
      </c>
      <c r="G269" t="str">
        <f t="shared" si="14"/>
        <v/>
      </c>
      <c r="H269">
        <f t="shared" si="13"/>
        <v>268</v>
      </c>
    </row>
    <row r="270" spans="1:8" x14ac:dyDescent="0.25">
      <c r="A270">
        <f>IF(ISNUMBER(SEARCH('Search tool (do not edit)'!$B$2,Database!F270)),1,0)</f>
        <v>0</v>
      </c>
      <c r="B270">
        <f>IF('Search tool (do not edit)'!$B$2="All geographies",1,0)</f>
        <v>1</v>
      </c>
      <c r="C270">
        <f>IF(ISNUMBER(SEARCH('Search tool (do not edit)'!$B$1,Database!E270)),1,0)</f>
        <v>0</v>
      </c>
      <c r="D270">
        <f>IF('Search tool (do not edit)'!$B$1="All priorities",1,0)</f>
        <v>1</v>
      </c>
      <c r="E270">
        <f t="shared" si="12"/>
        <v>464</v>
      </c>
      <c r="F270">
        <f>IF((A270+B270+C270+D270&gt;=2),Database!A270,"zzz")</f>
        <v>0</v>
      </c>
      <c r="G270" t="str">
        <f t="shared" si="14"/>
        <v/>
      </c>
      <c r="H270">
        <f t="shared" si="13"/>
        <v>269</v>
      </c>
    </row>
    <row r="271" spans="1:8" x14ac:dyDescent="0.25">
      <c r="A271">
        <f>IF(ISNUMBER(SEARCH('Search tool (do not edit)'!$B$2,Database!F271)),1,0)</f>
        <v>0</v>
      </c>
      <c r="B271">
        <f>IF('Search tool (do not edit)'!$B$2="All geographies",1,0)</f>
        <v>1</v>
      </c>
      <c r="C271">
        <f>IF(ISNUMBER(SEARCH('Search tool (do not edit)'!$B$1,Database!E271)),1,0)</f>
        <v>0</v>
      </c>
      <c r="D271">
        <f>IF('Search tool (do not edit)'!$B$1="All priorities",1,0)</f>
        <v>1</v>
      </c>
      <c r="E271">
        <f t="shared" si="12"/>
        <v>464</v>
      </c>
      <c r="F271">
        <f>IF((A271+B271+C271+D271&gt;=2),Database!A271,"zzz")</f>
        <v>0</v>
      </c>
      <c r="G271" t="str">
        <f t="shared" si="14"/>
        <v/>
      </c>
      <c r="H271">
        <f t="shared" si="13"/>
        <v>270</v>
      </c>
    </row>
    <row r="272" spans="1:8" x14ac:dyDescent="0.25">
      <c r="A272">
        <f>IF(ISNUMBER(SEARCH('Search tool (do not edit)'!$B$2,Database!F272)),1,0)</f>
        <v>0</v>
      </c>
      <c r="B272">
        <f>IF('Search tool (do not edit)'!$B$2="All geographies",1,0)</f>
        <v>1</v>
      </c>
      <c r="C272">
        <f>IF(ISNUMBER(SEARCH('Search tool (do not edit)'!$B$1,Database!E272)),1,0)</f>
        <v>0</v>
      </c>
      <c r="D272">
        <f>IF('Search tool (do not edit)'!$B$1="All priorities",1,0)</f>
        <v>1</v>
      </c>
      <c r="E272">
        <f t="shared" si="12"/>
        <v>464</v>
      </c>
      <c r="F272">
        <f>IF((A272+B272+C272+D272&gt;=2),Database!A272,"zzz")</f>
        <v>0</v>
      </c>
      <c r="G272" t="str">
        <f t="shared" si="14"/>
        <v/>
      </c>
      <c r="H272">
        <f t="shared" si="13"/>
        <v>271</v>
      </c>
    </row>
    <row r="273" spans="1:8" x14ac:dyDescent="0.25">
      <c r="A273">
        <f>IF(ISNUMBER(SEARCH('Search tool (do not edit)'!$B$2,Database!F273)),1,0)</f>
        <v>0</v>
      </c>
      <c r="B273">
        <f>IF('Search tool (do not edit)'!$B$2="All geographies",1,0)</f>
        <v>1</v>
      </c>
      <c r="C273">
        <f>IF(ISNUMBER(SEARCH('Search tool (do not edit)'!$B$1,Database!E273)),1,0)</f>
        <v>0</v>
      </c>
      <c r="D273">
        <f>IF('Search tool (do not edit)'!$B$1="All priorities",1,0)</f>
        <v>1</v>
      </c>
      <c r="E273">
        <f t="shared" si="12"/>
        <v>464</v>
      </c>
      <c r="F273">
        <f>IF((A273+B273+C273+D273&gt;=2),Database!A273,"zzz")</f>
        <v>0</v>
      </c>
      <c r="G273" t="str">
        <f t="shared" si="14"/>
        <v/>
      </c>
      <c r="H273">
        <f t="shared" si="13"/>
        <v>272</v>
      </c>
    </row>
    <row r="274" spans="1:8" x14ac:dyDescent="0.25">
      <c r="A274">
        <f>IF(ISNUMBER(SEARCH('Search tool (do not edit)'!$B$2,Database!F274)),1,0)</f>
        <v>0</v>
      </c>
      <c r="B274">
        <f>IF('Search tool (do not edit)'!$B$2="All geographies",1,0)</f>
        <v>1</v>
      </c>
      <c r="C274">
        <f>IF(ISNUMBER(SEARCH('Search tool (do not edit)'!$B$1,Database!E274)),1,0)</f>
        <v>0</v>
      </c>
      <c r="D274">
        <f>IF('Search tool (do not edit)'!$B$1="All priorities",1,0)</f>
        <v>1</v>
      </c>
      <c r="E274">
        <f t="shared" si="12"/>
        <v>464</v>
      </c>
      <c r="F274">
        <f>IF((A274+B274+C274+D274&gt;=2),Database!A274,"zzz")</f>
        <v>0</v>
      </c>
      <c r="G274" t="str">
        <f t="shared" si="14"/>
        <v/>
      </c>
      <c r="H274">
        <f t="shared" si="13"/>
        <v>273</v>
      </c>
    </row>
    <row r="275" spans="1:8" x14ac:dyDescent="0.25">
      <c r="A275">
        <f>IF(ISNUMBER(SEARCH('Search tool (do not edit)'!$B$2,Database!F275)),1,0)</f>
        <v>0</v>
      </c>
      <c r="B275">
        <f>IF('Search tool (do not edit)'!$B$2="All geographies",1,0)</f>
        <v>1</v>
      </c>
      <c r="C275">
        <f>IF(ISNUMBER(SEARCH('Search tool (do not edit)'!$B$1,Database!E275)),1,0)</f>
        <v>0</v>
      </c>
      <c r="D275">
        <f>IF('Search tool (do not edit)'!$B$1="All priorities",1,0)</f>
        <v>1</v>
      </c>
      <c r="E275">
        <f t="shared" si="12"/>
        <v>464</v>
      </c>
      <c r="F275">
        <f>IF((A275+B275+C275+D275&gt;=2),Database!A275,"zzz")</f>
        <v>0</v>
      </c>
      <c r="G275" t="str">
        <f t="shared" si="14"/>
        <v/>
      </c>
      <c r="H275">
        <f t="shared" si="13"/>
        <v>274</v>
      </c>
    </row>
    <row r="276" spans="1:8" x14ac:dyDescent="0.25">
      <c r="A276">
        <f>IF(ISNUMBER(SEARCH('Search tool (do not edit)'!$B$2,Database!F276)),1,0)</f>
        <v>0</v>
      </c>
      <c r="B276">
        <f>IF('Search tool (do not edit)'!$B$2="All geographies",1,0)</f>
        <v>1</v>
      </c>
      <c r="C276">
        <f>IF(ISNUMBER(SEARCH('Search tool (do not edit)'!$B$1,Database!E276)),1,0)</f>
        <v>0</v>
      </c>
      <c r="D276">
        <f>IF('Search tool (do not edit)'!$B$1="All priorities",1,0)</f>
        <v>1</v>
      </c>
      <c r="E276">
        <f t="shared" si="12"/>
        <v>464</v>
      </c>
      <c r="F276">
        <f>IF((A276+B276+C276+D276&gt;=2),Database!A276,"zzz")</f>
        <v>0</v>
      </c>
      <c r="G276" t="str">
        <f t="shared" si="14"/>
        <v/>
      </c>
      <c r="H276">
        <f t="shared" si="13"/>
        <v>275</v>
      </c>
    </row>
    <row r="277" spans="1:8" x14ac:dyDescent="0.25">
      <c r="A277">
        <f>IF(ISNUMBER(SEARCH('Search tool (do not edit)'!$B$2,Database!F277)),1,0)</f>
        <v>0</v>
      </c>
      <c r="B277">
        <f>IF('Search tool (do not edit)'!$B$2="All geographies",1,0)</f>
        <v>1</v>
      </c>
      <c r="C277">
        <f>IF(ISNUMBER(SEARCH('Search tool (do not edit)'!$B$1,Database!E277)),1,0)</f>
        <v>0</v>
      </c>
      <c r="D277">
        <f>IF('Search tool (do not edit)'!$B$1="All priorities",1,0)</f>
        <v>1</v>
      </c>
      <c r="E277">
        <f t="shared" si="12"/>
        <v>464</v>
      </c>
      <c r="F277">
        <f>IF((A277+B277+C277+D277&gt;=2),Database!A277,"zzz")</f>
        <v>0</v>
      </c>
      <c r="G277" t="str">
        <f t="shared" si="14"/>
        <v/>
      </c>
      <c r="H277">
        <f t="shared" si="13"/>
        <v>276</v>
      </c>
    </row>
    <row r="278" spans="1:8" x14ac:dyDescent="0.25">
      <c r="A278">
        <f>IF(ISNUMBER(SEARCH('Search tool (do not edit)'!$B$2,Database!F278)),1,0)</f>
        <v>0</v>
      </c>
      <c r="B278">
        <f>IF('Search tool (do not edit)'!$B$2="All geographies",1,0)</f>
        <v>1</v>
      </c>
      <c r="C278">
        <f>IF(ISNUMBER(SEARCH('Search tool (do not edit)'!$B$1,Database!E278)),1,0)</f>
        <v>0</v>
      </c>
      <c r="D278">
        <f>IF('Search tool (do not edit)'!$B$1="All priorities",1,0)</f>
        <v>1</v>
      </c>
      <c r="E278">
        <f t="shared" si="12"/>
        <v>464</v>
      </c>
      <c r="F278">
        <f>IF((A278+B278+C278+D278&gt;=2),Database!A278,"zzz")</f>
        <v>0</v>
      </c>
      <c r="G278" t="str">
        <f t="shared" si="14"/>
        <v/>
      </c>
      <c r="H278">
        <f t="shared" si="13"/>
        <v>277</v>
      </c>
    </row>
    <row r="279" spans="1:8" x14ac:dyDescent="0.25">
      <c r="A279">
        <f>IF(ISNUMBER(SEARCH('Search tool (do not edit)'!$B$2,Database!F279)),1,0)</f>
        <v>0</v>
      </c>
      <c r="B279">
        <f>IF('Search tool (do not edit)'!$B$2="All geographies",1,0)</f>
        <v>1</v>
      </c>
      <c r="C279">
        <f>IF(ISNUMBER(SEARCH('Search tool (do not edit)'!$B$1,Database!E279)),1,0)</f>
        <v>0</v>
      </c>
      <c r="D279">
        <f>IF('Search tool (do not edit)'!$B$1="All priorities",1,0)</f>
        <v>1</v>
      </c>
      <c r="E279">
        <f t="shared" si="12"/>
        <v>464</v>
      </c>
      <c r="F279">
        <f>IF((A279+B279+C279+D279&gt;=2),Database!A279,"zzz")</f>
        <v>0</v>
      </c>
      <c r="G279" t="str">
        <f t="shared" si="14"/>
        <v/>
      </c>
      <c r="H279">
        <f t="shared" si="13"/>
        <v>278</v>
      </c>
    </row>
    <row r="280" spans="1:8" x14ac:dyDescent="0.25">
      <c r="A280">
        <f>IF(ISNUMBER(SEARCH('Search tool (do not edit)'!$B$2,Database!F280)),1,0)</f>
        <v>0</v>
      </c>
      <c r="B280">
        <f>IF('Search tool (do not edit)'!$B$2="All geographies",1,0)</f>
        <v>1</v>
      </c>
      <c r="C280">
        <f>IF(ISNUMBER(SEARCH('Search tool (do not edit)'!$B$1,Database!E280)),1,0)</f>
        <v>0</v>
      </c>
      <c r="D280">
        <f>IF('Search tool (do not edit)'!$B$1="All priorities",1,0)</f>
        <v>1</v>
      </c>
      <c r="E280">
        <f t="shared" si="12"/>
        <v>464</v>
      </c>
      <c r="F280">
        <f>IF((A280+B280+C280+D280&gt;=2),Database!A280,"zzz")</f>
        <v>0</v>
      </c>
      <c r="G280" t="str">
        <f t="shared" si="14"/>
        <v/>
      </c>
      <c r="H280">
        <f t="shared" si="13"/>
        <v>279</v>
      </c>
    </row>
    <row r="281" spans="1:8" x14ac:dyDescent="0.25">
      <c r="A281">
        <f>IF(ISNUMBER(SEARCH('Search tool (do not edit)'!$B$2,Database!F281)),1,0)</f>
        <v>0</v>
      </c>
      <c r="B281">
        <f>IF('Search tool (do not edit)'!$B$2="All geographies",1,0)</f>
        <v>1</v>
      </c>
      <c r="C281">
        <f>IF(ISNUMBER(SEARCH('Search tool (do not edit)'!$B$1,Database!E281)),1,0)</f>
        <v>0</v>
      </c>
      <c r="D281">
        <f>IF('Search tool (do not edit)'!$B$1="All priorities",1,0)</f>
        <v>1</v>
      </c>
      <c r="E281">
        <f t="shared" si="12"/>
        <v>464</v>
      </c>
      <c r="F281">
        <f>IF((A281+B281+C281+D281&gt;=2),Database!A281,"zzz")</f>
        <v>0</v>
      </c>
      <c r="G281" t="str">
        <f t="shared" si="14"/>
        <v/>
      </c>
      <c r="H281">
        <f t="shared" si="13"/>
        <v>280</v>
      </c>
    </row>
    <row r="282" spans="1:8" x14ac:dyDescent="0.25">
      <c r="A282">
        <f>IF(ISNUMBER(SEARCH('Search tool (do not edit)'!$B$2,Database!F282)),1,0)</f>
        <v>0</v>
      </c>
      <c r="B282">
        <f>IF('Search tool (do not edit)'!$B$2="All geographies",1,0)</f>
        <v>1</v>
      </c>
      <c r="C282">
        <f>IF(ISNUMBER(SEARCH('Search tool (do not edit)'!$B$1,Database!E282)),1,0)</f>
        <v>0</v>
      </c>
      <c r="D282">
        <f>IF('Search tool (do not edit)'!$B$1="All priorities",1,0)</f>
        <v>1</v>
      </c>
      <c r="E282">
        <f t="shared" si="12"/>
        <v>464</v>
      </c>
      <c r="F282">
        <f>IF((A282+B282+C282+D282&gt;=2),Database!A282,"zzz")</f>
        <v>0</v>
      </c>
      <c r="G282" t="str">
        <f t="shared" si="14"/>
        <v/>
      </c>
      <c r="H282">
        <f t="shared" si="13"/>
        <v>281</v>
      </c>
    </row>
    <row r="283" spans="1:8" x14ac:dyDescent="0.25">
      <c r="A283">
        <f>IF(ISNUMBER(SEARCH('Search tool (do not edit)'!$B$2,Database!F283)),1,0)</f>
        <v>0</v>
      </c>
      <c r="B283">
        <f>IF('Search tool (do not edit)'!$B$2="All geographies",1,0)</f>
        <v>1</v>
      </c>
      <c r="C283">
        <f>IF(ISNUMBER(SEARCH('Search tool (do not edit)'!$B$1,Database!E283)),1,0)</f>
        <v>0</v>
      </c>
      <c r="D283">
        <f>IF('Search tool (do not edit)'!$B$1="All priorities",1,0)</f>
        <v>1</v>
      </c>
      <c r="E283">
        <f t="shared" si="12"/>
        <v>464</v>
      </c>
      <c r="F283">
        <f>IF((A283+B283+C283+D283&gt;=2),Database!A283,"zzz")</f>
        <v>0</v>
      </c>
      <c r="G283" t="str">
        <f t="shared" si="14"/>
        <v/>
      </c>
      <c r="H283">
        <f t="shared" si="13"/>
        <v>282</v>
      </c>
    </row>
    <row r="284" spans="1:8" x14ac:dyDescent="0.25">
      <c r="A284">
        <f>IF(ISNUMBER(SEARCH('Search tool (do not edit)'!$B$2,Database!F284)),1,0)</f>
        <v>0</v>
      </c>
      <c r="B284">
        <f>IF('Search tool (do not edit)'!$B$2="All geographies",1,0)</f>
        <v>1</v>
      </c>
      <c r="C284">
        <f>IF(ISNUMBER(SEARCH('Search tool (do not edit)'!$B$1,Database!E284)),1,0)</f>
        <v>0</v>
      </c>
      <c r="D284">
        <f>IF('Search tool (do not edit)'!$B$1="All priorities",1,0)</f>
        <v>1</v>
      </c>
      <c r="E284">
        <f t="shared" si="12"/>
        <v>464</v>
      </c>
      <c r="F284">
        <f>IF((A284+B284+C284+D284&gt;=2),Database!A284,"zzz")</f>
        <v>0</v>
      </c>
      <c r="G284" t="str">
        <f t="shared" si="14"/>
        <v/>
      </c>
      <c r="H284">
        <f t="shared" si="13"/>
        <v>283</v>
      </c>
    </row>
    <row r="285" spans="1:8" x14ac:dyDescent="0.25">
      <c r="A285">
        <f>IF(ISNUMBER(SEARCH('Search tool (do not edit)'!$B$2,Database!F285)),1,0)</f>
        <v>0</v>
      </c>
      <c r="B285">
        <f>IF('Search tool (do not edit)'!$B$2="All geographies",1,0)</f>
        <v>1</v>
      </c>
      <c r="C285">
        <f>IF(ISNUMBER(SEARCH('Search tool (do not edit)'!$B$1,Database!E285)),1,0)</f>
        <v>0</v>
      </c>
      <c r="D285">
        <f>IF('Search tool (do not edit)'!$B$1="All priorities",1,0)</f>
        <v>1</v>
      </c>
      <c r="E285">
        <f t="shared" si="12"/>
        <v>464</v>
      </c>
      <c r="F285">
        <f>IF((A285+B285+C285+D285&gt;=2),Database!A285,"zzz")</f>
        <v>0</v>
      </c>
      <c r="G285" t="str">
        <f t="shared" si="14"/>
        <v/>
      </c>
      <c r="H285">
        <f t="shared" si="13"/>
        <v>284</v>
      </c>
    </row>
    <row r="286" spans="1:8" x14ac:dyDescent="0.25">
      <c r="A286">
        <f>IF(ISNUMBER(SEARCH('Search tool (do not edit)'!$B$2,Database!F286)),1,0)</f>
        <v>0</v>
      </c>
      <c r="B286">
        <f>IF('Search tool (do not edit)'!$B$2="All geographies",1,0)</f>
        <v>1</v>
      </c>
      <c r="C286">
        <f>IF(ISNUMBER(SEARCH('Search tool (do not edit)'!$B$1,Database!E286)),1,0)</f>
        <v>0</v>
      </c>
      <c r="D286">
        <f>IF('Search tool (do not edit)'!$B$1="All priorities",1,0)</f>
        <v>1</v>
      </c>
      <c r="E286">
        <f t="shared" si="12"/>
        <v>464</v>
      </c>
      <c r="F286">
        <f>IF((A286+B286+C286+D286&gt;=2),Database!A286,"zzz")</f>
        <v>0</v>
      </c>
      <c r="G286" t="str">
        <f t="shared" si="14"/>
        <v/>
      </c>
      <c r="H286">
        <f t="shared" si="13"/>
        <v>285</v>
      </c>
    </row>
    <row r="287" spans="1:8" x14ac:dyDescent="0.25">
      <c r="A287">
        <f>IF(ISNUMBER(SEARCH('Search tool (do not edit)'!$B$2,Database!F287)),1,0)</f>
        <v>0</v>
      </c>
      <c r="B287">
        <f>IF('Search tool (do not edit)'!$B$2="All geographies",1,0)</f>
        <v>1</v>
      </c>
      <c r="C287">
        <f>IF(ISNUMBER(SEARCH('Search tool (do not edit)'!$B$1,Database!E287)),1,0)</f>
        <v>0</v>
      </c>
      <c r="D287">
        <f>IF('Search tool (do not edit)'!$B$1="All priorities",1,0)</f>
        <v>1</v>
      </c>
      <c r="E287">
        <f t="shared" si="12"/>
        <v>464</v>
      </c>
      <c r="F287">
        <f>IF((A287+B287+C287+D287&gt;=2),Database!A287,"zzz")</f>
        <v>0</v>
      </c>
      <c r="G287" t="str">
        <f t="shared" si="14"/>
        <v/>
      </c>
      <c r="H287">
        <f t="shared" si="13"/>
        <v>286</v>
      </c>
    </row>
    <row r="288" spans="1:8" x14ac:dyDescent="0.25">
      <c r="A288">
        <f>IF(ISNUMBER(SEARCH('Search tool (do not edit)'!$B$2,Database!F288)),1,0)</f>
        <v>0</v>
      </c>
      <c r="B288">
        <f>IF('Search tool (do not edit)'!$B$2="All geographies",1,0)</f>
        <v>1</v>
      </c>
      <c r="C288">
        <f>IF(ISNUMBER(SEARCH('Search tool (do not edit)'!$B$1,Database!E288)),1,0)</f>
        <v>0</v>
      </c>
      <c r="D288">
        <f>IF('Search tool (do not edit)'!$B$1="All priorities",1,0)</f>
        <v>1</v>
      </c>
      <c r="E288">
        <f t="shared" si="12"/>
        <v>464</v>
      </c>
      <c r="F288">
        <f>IF((A288+B288+C288+D288&gt;=2),Database!A288,"zzz")</f>
        <v>0</v>
      </c>
      <c r="G288" t="str">
        <f t="shared" si="14"/>
        <v/>
      </c>
      <c r="H288">
        <f t="shared" si="13"/>
        <v>287</v>
      </c>
    </row>
    <row r="289" spans="1:8" x14ac:dyDescent="0.25">
      <c r="A289">
        <f>IF(ISNUMBER(SEARCH('Search tool (do not edit)'!$B$2,Database!F289)),1,0)</f>
        <v>0</v>
      </c>
      <c r="B289">
        <f>IF('Search tool (do not edit)'!$B$2="All geographies",1,0)</f>
        <v>1</v>
      </c>
      <c r="C289">
        <f>IF(ISNUMBER(SEARCH('Search tool (do not edit)'!$B$1,Database!E289)),1,0)</f>
        <v>0</v>
      </c>
      <c r="D289">
        <f>IF('Search tool (do not edit)'!$B$1="All priorities",1,0)</f>
        <v>1</v>
      </c>
      <c r="E289">
        <f t="shared" si="12"/>
        <v>464</v>
      </c>
      <c r="F289">
        <f>IF((A289+B289+C289+D289&gt;=2),Database!A289,"zzz")</f>
        <v>0</v>
      </c>
      <c r="G289" t="str">
        <f t="shared" si="14"/>
        <v/>
      </c>
      <c r="H289">
        <f t="shared" si="13"/>
        <v>288</v>
      </c>
    </row>
    <row r="290" spans="1:8" x14ac:dyDescent="0.25">
      <c r="A290">
        <f>IF(ISNUMBER(SEARCH('Search tool (do not edit)'!$B$2,Database!F290)),1,0)</f>
        <v>0</v>
      </c>
      <c r="B290">
        <f>IF('Search tool (do not edit)'!$B$2="All geographies",1,0)</f>
        <v>1</v>
      </c>
      <c r="C290">
        <f>IF(ISNUMBER(SEARCH('Search tool (do not edit)'!$B$1,Database!E290)),1,0)</f>
        <v>0</v>
      </c>
      <c r="D290">
        <f>IF('Search tool (do not edit)'!$B$1="All priorities",1,0)</f>
        <v>1</v>
      </c>
      <c r="E290">
        <f t="shared" si="12"/>
        <v>464</v>
      </c>
      <c r="F290">
        <f>IF((A290+B290+C290+D290&gt;=2),Database!A290,"zzz")</f>
        <v>0</v>
      </c>
      <c r="G290" t="str">
        <f t="shared" si="14"/>
        <v/>
      </c>
      <c r="H290">
        <f t="shared" si="13"/>
        <v>289</v>
      </c>
    </row>
    <row r="291" spans="1:8" x14ac:dyDescent="0.25">
      <c r="A291">
        <f>IF(ISNUMBER(SEARCH('Search tool (do not edit)'!$B$2,Database!F291)),1,0)</f>
        <v>0</v>
      </c>
      <c r="B291">
        <f>IF('Search tool (do not edit)'!$B$2="All geographies",1,0)</f>
        <v>1</v>
      </c>
      <c r="C291">
        <f>IF(ISNUMBER(SEARCH('Search tool (do not edit)'!$B$1,Database!E291)),1,0)</f>
        <v>0</v>
      </c>
      <c r="D291">
        <f>IF('Search tool (do not edit)'!$B$1="All priorities",1,0)</f>
        <v>1</v>
      </c>
      <c r="E291">
        <f t="shared" si="12"/>
        <v>464</v>
      </c>
      <c r="F291">
        <f>IF((A291+B291+C291+D291&gt;=2),Database!A291,"zzz")</f>
        <v>0</v>
      </c>
      <c r="G291" t="str">
        <f t="shared" si="14"/>
        <v/>
      </c>
      <c r="H291">
        <f t="shared" si="13"/>
        <v>290</v>
      </c>
    </row>
    <row r="292" spans="1:8" x14ac:dyDescent="0.25">
      <c r="A292">
        <f>IF(ISNUMBER(SEARCH('Search tool (do not edit)'!$B$2,Database!F292)),1,0)</f>
        <v>0</v>
      </c>
      <c r="B292">
        <f>IF('Search tool (do not edit)'!$B$2="All geographies",1,0)</f>
        <v>1</v>
      </c>
      <c r="C292">
        <f>IF(ISNUMBER(SEARCH('Search tool (do not edit)'!$B$1,Database!E292)),1,0)</f>
        <v>0</v>
      </c>
      <c r="D292">
        <f>IF('Search tool (do not edit)'!$B$1="All priorities",1,0)</f>
        <v>1</v>
      </c>
      <c r="E292">
        <f t="shared" si="12"/>
        <v>464</v>
      </c>
      <c r="F292">
        <f>IF((A292+B292+C292+D292&gt;=2),Database!A292,"zzz")</f>
        <v>0</v>
      </c>
      <c r="G292" t="str">
        <f t="shared" si="14"/>
        <v/>
      </c>
      <c r="H292">
        <f t="shared" si="13"/>
        <v>291</v>
      </c>
    </row>
    <row r="293" spans="1:8" x14ac:dyDescent="0.25">
      <c r="A293">
        <f>IF(ISNUMBER(SEARCH('Search tool (do not edit)'!$B$2,Database!F293)),1,0)</f>
        <v>0</v>
      </c>
      <c r="B293">
        <f>IF('Search tool (do not edit)'!$B$2="All geographies",1,0)</f>
        <v>1</v>
      </c>
      <c r="C293">
        <f>IF(ISNUMBER(SEARCH('Search tool (do not edit)'!$B$1,Database!E293)),1,0)</f>
        <v>0</v>
      </c>
      <c r="D293">
        <f>IF('Search tool (do not edit)'!$B$1="All priorities",1,0)</f>
        <v>1</v>
      </c>
      <c r="E293">
        <f t="shared" si="12"/>
        <v>464</v>
      </c>
      <c r="F293">
        <f>IF((A293+B293+C293+D293&gt;=2),Database!A293,"zzz")</f>
        <v>0</v>
      </c>
      <c r="G293" t="str">
        <f t="shared" si="14"/>
        <v/>
      </c>
      <c r="H293">
        <f t="shared" si="13"/>
        <v>292</v>
      </c>
    </row>
    <row r="294" spans="1:8" x14ac:dyDescent="0.25">
      <c r="A294">
        <f>IF(ISNUMBER(SEARCH('Search tool (do not edit)'!$B$2,Database!F294)),1,0)</f>
        <v>0</v>
      </c>
      <c r="B294">
        <f>IF('Search tool (do not edit)'!$B$2="All geographies",1,0)</f>
        <v>1</v>
      </c>
      <c r="C294">
        <f>IF(ISNUMBER(SEARCH('Search tool (do not edit)'!$B$1,Database!E294)),1,0)</f>
        <v>0</v>
      </c>
      <c r="D294">
        <f>IF('Search tool (do not edit)'!$B$1="All priorities",1,0)</f>
        <v>1</v>
      </c>
      <c r="E294">
        <f t="shared" si="12"/>
        <v>464</v>
      </c>
      <c r="F294">
        <f>IF((A294+B294+C294+D294&gt;=2),Database!A294,"zzz")</f>
        <v>0</v>
      </c>
      <c r="G294" t="str">
        <f t="shared" si="14"/>
        <v/>
      </c>
      <c r="H294">
        <f t="shared" si="13"/>
        <v>293</v>
      </c>
    </row>
    <row r="295" spans="1:8" x14ac:dyDescent="0.25">
      <c r="A295">
        <f>IF(ISNUMBER(SEARCH('Search tool (do not edit)'!$B$2,Database!F295)),1,0)</f>
        <v>0</v>
      </c>
      <c r="B295">
        <f>IF('Search tool (do not edit)'!$B$2="All geographies",1,0)</f>
        <v>1</v>
      </c>
      <c r="C295">
        <f>IF(ISNUMBER(SEARCH('Search tool (do not edit)'!$B$1,Database!E295)),1,0)</f>
        <v>0</v>
      </c>
      <c r="D295">
        <f>IF('Search tool (do not edit)'!$B$1="All priorities",1,0)</f>
        <v>1</v>
      </c>
      <c r="E295">
        <f t="shared" si="12"/>
        <v>464</v>
      </c>
      <c r="F295">
        <f>IF((A295+B295+C295+D295&gt;=2),Database!A295,"zzz")</f>
        <v>0</v>
      </c>
      <c r="G295" t="str">
        <f t="shared" si="14"/>
        <v/>
      </c>
      <c r="H295">
        <f t="shared" si="13"/>
        <v>294</v>
      </c>
    </row>
    <row r="296" spans="1:8" x14ac:dyDescent="0.25">
      <c r="A296">
        <f>IF(ISNUMBER(SEARCH('Search tool (do not edit)'!$B$2,Database!F296)),1,0)</f>
        <v>0</v>
      </c>
      <c r="B296">
        <f>IF('Search tool (do not edit)'!$B$2="All geographies",1,0)</f>
        <v>1</v>
      </c>
      <c r="C296">
        <f>IF(ISNUMBER(SEARCH('Search tool (do not edit)'!$B$1,Database!E296)),1,0)</f>
        <v>0</v>
      </c>
      <c r="D296">
        <f>IF('Search tool (do not edit)'!$B$1="All priorities",1,0)</f>
        <v>1</v>
      </c>
      <c r="E296">
        <f t="shared" si="12"/>
        <v>464</v>
      </c>
      <c r="F296">
        <f>IF((A296+B296+C296+D296&gt;=2),Database!A296,"zzz")</f>
        <v>0</v>
      </c>
      <c r="G296" t="str">
        <f t="shared" si="14"/>
        <v/>
      </c>
      <c r="H296">
        <f t="shared" si="13"/>
        <v>295</v>
      </c>
    </row>
    <row r="297" spans="1:8" x14ac:dyDescent="0.25">
      <c r="A297">
        <f>IF(ISNUMBER(SEARCH('Search tool (do not edit)'!$B$2,Database!F297)),1,0)</f>
        <v>0</v>
      </c>
      <c r="B297">
        <f>IF('Search tool (do not edit)'!$B$2="All geographies",1,0)</f>
        <v>1</v>
      </c>
      <c r="C297">
        <f>IF(ISNUMBER(SEARCH('Search tool (do not edit)'!$B$1,Database!E297)),1,0)</f>
        <v>0</v>
      </c>
      <c r="D297">
        <f>IF('Search tool (do not edit)'!$B$1="All priorities",1,0)</f>
        <v>1</v>
      </c>
      <c r="E297">
        <f t="shared" si="12"/>
        <v>464</v>
      </c>
      <c r="F297">
        <f>IF((A297+B297+C297+D297&gt;=2),Database!A297,"zzz")</f>
        <v>0</v>
      </c>
      <c r="G297" t="str">
        <f t="shared" si="14"/>
        <v/>
      </c>
      <c r="H297">
        <f t="shared" si="13"/>
        <v>296</v>
      </c>
    </row>
    <row r="298" spans="1:8" x14ac:dyDescent="0.25">
      <c r="A298">
        <f>IF(ISNUMBER(SEARCH('Search tool (do not edit)'!$B$2,Database!F298)),1,0)</f>
        <v>0</v>
      </c>
      <c r="B298">
        <f>IF('Search tool (do not edit)'!$B$2="All geographies",1,0)</f>
        <v>1</v>
      </c>
      <c r="C298">
        <f>IF(ISNUMBER(SEARCH('Search tool (do not edit)'!$B$1,Database!E298)),1,0)</f>
        <v>0</v>
      </c>
      <c r="D298">
        <f>IF('Search tool (do not edit)'!$B$1="All priorities",1,0)</f>
        <v>1</v>
      </c>
      <c r="E298">
        <f t="shared" si="12"/>
        <v>464</v>
      </c>
      <c r="F298">
        <f>IF((A298+B298+C298+D298&gt;=2),Database!A298,"zzz")</f>
        <v>0</v>
      </c>
      <c r="G298" t="str">
        <f t="shared" si="14"/>
        <v/>
      </c>
      <c r="H298">
        <f t="shared" si="13"/>
        <v>297</v>
      </c>
    </row>
    <row r="299" spans="1:8" x14ac:dyDescent="0.25">
      <c r="A299">
        <f>IF(ISNUMBER(SEARCH('Search tool (do not edit)'!$B$2,Database!F299)),1,0)</f>
        <v>0</v>
      </c>
      <c r="B299">
        <f>IF('Search tool (do not edit)'!$B$2="All geographies",1,0)</f>
        <v>1</v>
      </c>
      <c r="C299">
        <f>IF(ISNUMBER(SEARCH('Search tool (do not edit)'!$B$1,Database!E299)),1,0)</f>
        <v>0</v>
      </c>
      <c r="D299">
        <f>IF('Search tool (do not edit)'!$B$1="All priorities",1,0)</f>
        <v>1</v>
      </c>
      <c r="E299">
        <f t="shared" si="12"/>
        <v>464</v>
      </c>
      <c r="F299">
        <f>IF((A299+B299+C299+D299&gt;=2),Database!A299,"zzz")</f>
        <v>0</v>
      </c>
      <c r="G299" t="str">
        <f t="shared" si="14"/>
        <v/>
      </c>
      <c r="H299">
        <f t="shared" si="13"/>
        <v>298</v>
      </c>
    </row>
    <row r="300" spans="1:8" x14ac:dyDescent="0.25">
      <c r="A300">
        <f>IF(ISNUMBER(SEARCH('Search tool (do not edit)'!$B$2,Database!F300)),1,0)</f>
        <v>0</v>
      </c>
      <c r="B300">
        <f>IF('Search tool (do not edit)'!$B$2="All geographies",1,0)</f>
        <v>1</v>
      </c>
      <c r="C300">
        <f>IF(ISNUMBER(SEARCH('Search tool (do not edit)'!$B$1,Database!E300)),1,0)</f>
        <v>0</v>
      </c>
      <c r="D300">
        <f>IF('Search tool (do not edit)'!$B$1="All priorities",1,0)</f>
        <v>1</v>
      </c>
      <c r="E300">
        <f t="shared" si="12"/>
        <v>464</v>
      </c>
      <c r="F300">
        <f>IF((A300+B300+C300+D300&gt;=2),Database!A300,"zzz")</f>
        <v>0</v>
      </c>
      <c r="G300" t="str">
        <f t="shared" si="14"/>
        <v/>
      </c>
      <c r="H300">
        <f t="shared" si="13"/>
        <v>299</v>
      </c>
    </row>
    <row r="301" spans="1:8" x14ac:dyDescent="0.25">
      <c r="A301">
        <f>IF(ISNUMBER(SEARCH('Search tool (do not edit)'!$B$2,Database!F301)),1,0)</f>
        <v>0</v>
      </c>
      <c r="B301">
        <f>IF('Search tool (do not edit)'!$B$2="All geographies",1,0)</f>
        <v>1</v>
      </c>
      <c r="C301">
        <f>IF(ISNUMBER(SEARCH('Search tool (do not edit)'!$B$1,Database!E301)),1,0)</f>
        <v>0</v>
      </c>
      <c r="D301">
        <f>IF('Search tool (do not edit)'!$B$1="All priorities",1,0)</f>
        <v>1</v>
      </c>
      <c r="E301">
        <f t="shared" si="12"/>
        <v>464</v>
      </c>
      <c r="F301">
        <f>IF((A301+B301+C301+D301&gt;=2),Database!A301,"zzz")</f>
        <v>0</v>
      </c>
      <c r="G301" t="str">
        <f t="shared" si="14"/>
        <v/>
      </c>
      <c r="H301">
        <f t="shared" si="13"/>
        <v>300</v>
      </c>
    </row>
    <row r="302" spans="1:8" x14ac:dyDescent="0.25">
      <c r="A302">
        <f>IF(ISNUMBER(SEARCH('Search tool (do not edit)'!$B$2,Database!F302)),1,0)</f>
        <v>0</v>
      </c>
      <c r="B302">
        <f>IF('Search tool (do not edit)'!$B$2="All geographies",1,0)</f>
        <v>1</v>
      </c>
      <c r="C302">
        <f>IF(ISNUMBER(SEARCH('Search tool (do not edit)'!$B$1,Database!E302)),1,0)</f>
        <v>0</v>
      </c>
      <c r="D302">
        <f>IF('Search tool (do not edit)'!$B$1="All priorities",1,0)</f>
        <v>1</v>
      </c>
      <c r="E302">
        <f t="shared" si="12"/>
        <v>464</v>
      </c>
      <c r="F302">
        <f>IF((A302+B302+C302+D302&gt;=2),Database!A302,"zzz")</f>
        <v>0</v>
      </c>
      <c r="G302" t="str">
        <f t="shared" si="14"/>
        <v/>
      </c>
      <c r="H302">
        <f t="shared" si="13"/>
        <v>301</v>
      </c>
    </row>
    <row r="303" spans="1:8" x14ac:dyDescent="0.25">
      <c r="A303">
        <f>IF(ISNUMBER(SEARCH('Search tool (do not edit)'!$B$2,Database!F303)),1,0)</f>
        <v>0</v>
      </c>
      <c r="B303">
        <f>IF('Search tool (do not edit)'!$B$2="All geographies",1,0)</f>
        <v>1</v>
      </c>
      <c r="C303">
        <f>IF(ISNUMBER(SEARCH('Search tool (do not edit)'!$B$1,Database!E303)),1,0)</f>
        <v>0</v>
      </c>
      <c r="D303">
        <f>IF('Search tool (do not edit)'!$B$1="All priorities",1,0)</f>
        <v>1</v>
      </c>
      <c r="E303">
        <f t="shared" si="12"/>
        <v>464</v>
      </c>
      <c r="F303">
        <f>IF((A303+B303+C303+D303&gt;=2),Database!A303,"zzz")</f>
        <v>0</v>
      </c>
      <c r="G303" t="str">
        <f t="shared" si="14"/>
        <v/>
      </c>
      <c r="H303">
        <f t="shared" si="13"/>
        <v>302</v>
      </c>
    </row>
    <row r="304" spans="1:8" x14ac:dyDescent="0.25">
      <c r="A304">
        <f>IF(ISNUMBER(SEARCH('Search tool (do not edit)'!$B$2,Database!F304)),1,0)</f>
        <v>0</v>
      </c>
      <c r="B304">
        <f>IF('Search tool (do not edit)'!$B$2="All geographies",1,0)</f>
        <v>1</v>
      </c>
      <c r="C304">
        <f>IF(ISNUMBER(SEARCH('Search tool (do not edit)'!$B$1,Database!E304)),1,0)</f>
        <v>0</v>
      </c>
      <c r="D304">
        <f>IF('Search tool (do not edit)'!$B$1="All priorities",1,0)</f>
        <v>1</v>
      </c>
      <c r="E304">
        <f t="shared" si="12"/>
        <v>464</v>
      </c>
      <c r="F304">
        <f>IF((A304+B304+C304+D304&gt;=2),Database!A304,"zzz")</f>
        <v>0</v>
      </c>
      <c r="G304" t="str">
        <f t="shared" si="14"/>
        <v/>
      </c>
      <c r="H304">
        <f t="shared" si="13"/>
        <v>303</v>
      </c>
    </row>
    <row r="305" spans="1:8" x14ac:dyDescent="0.25">
      <c r="A305">
        <f>IF(ISNUMBER(SEARCH('Search tool (do not edit)'!$B$2,Database!F305)),1,0)</f>
        <v>0</v>
      </c>
      <c r="B305">
        <f>IF('Search tool (do not edit)'!$B$2="All geographies",1,0)</f>
        <v>1</v>
      </c>
      <c r="C305">
        <f>IF(ISNUMBER(SEARCH('Search tool (do not edit)'!$B$1,Database!E305)),1,0)</f>
        <v>0</v>
      </c>
      <c r="D305">
        <f>IF('Search tool (do not edit)'!$B$1="All priorities",1,0)</f>
        <v>1</v>
      </c>
      <c r="E305">
        <f t="shared" si="12"/>
        <v>464</v>
      </c>
      <c r="F305">
        <f>IF((A305+B305+C305+D305&gt;=2),Database!A305,"zzz")</f>
        <v>0</v>
      </c>
      <c r="G305" t="str">
        <f t="shared" si="14"/>
        <v/>
      </c>
      <c r="H305">
        <f t="shared" si="13"/>
        <v>304</v>
      </c>
    </row>
    <row r="306" spans="1:8" x14ac:dyDescent="0.25">
      <c r="A306">
        <f>IF(ISNUMBER(SEARCH('Search tool (do not edit)'!$B$2,Database!F306)),1,0)</f>
        <v>0</v>
      </c>
      <c r="B306">
        <f>IF('Search tool (do not edit)'!$B$2="All geographies",1,0)</f>
        <v>1</v>
      </c>
      <c r="C306">
        <f>IF(ISNUMBER(SEARCH('Search tool (do not edit)'!$B$1,Database!E306)),1,0)</f>
        <v>0</v>
      </c>
      <c r="D306">
        <f>IF('Search tool (do not edit)'!$B$1="All priorities",1,0)</f>
        <v>1</v>
      </c>
      <c r="E306">
        <f t="shared" si="12"/>
        <v>464</v>
      </c>
      <c r="F306">
        <f>IF((A306+B306+C306+D306&gt;=2),Database!A306,"zzz")</f>
        <v>0</v>
      </c>
      <c r="G306" t="str">
        <f t="shared" si="14"/>
        <v/>
      </c>
      <c r="H306">
        <f t="shared" si="13"/>
        <v>305</v>
      </c>
    </row>
    <row r="307" spans="1:8" x14ac:dyDescent="0.25">
      <c r="A307">
        <f>IF(ISNUMBER(SEARCH('Search tool (do not edit)'!$B$2,Database!F307)),1,0)</f>
        <v>0</v>
      </c>
      <c r="B307">
        <f>IF('Search tool (do not edit)'!$B$2="All geographies",1,0)</f>
        <v>1</v>
      </c>
      <c r="C307">
        <f>IF(ISNUMBER(SEARCH('Search tool (do not edit)'!$B$1,Database!E307)),1,0)</f>
        <v>0</v>
      </c>
      <c r="D307">
        <f>IF('Search tool (do not edit)'!$B$1="All priorities",1,0)</f>
        <v>1</v>
      </c>
      <c r="E307">
        <f t="shared" si="12"/>
        <v>464</v>
      </c>
      <c r="F307">
        <f>IF((A307+B307+C307+D307&gt;=2),Database!A307,"zzz")</f>
        <v>0</v>
      </c>
      <c r="G307" t="str">
        <f t="shared" si="14"/>
        <v/>
      </c>
      <c r="H307">
        <f t="shared" si="13"/>
        <v>306</v>
      </c>
    </row>
    <row r="308" spans="1:8" x14ac:dyDescent="0.25">
      <c r="A308">
        <f>IF(ISNUMBER(SEARCH('Search tool (do not edit)'!$B$2,Database!F308)),1,0)</f>
        <v>0</v>
      </c>
      <c r="B308">
        <f>IF('Search tool (do not edit)'!$B$2="All geographies",1,0)</f>
        <v>1</v>
      </c>
      <c r="C308">
        <f>IF(ISNUMBER(SEARCH('Search tool (do not edit)'!$B$1,Database!E308)),1,0)</f>
        <v>0</v>
      </c>
      <c r="D308">
        <f>IF('Search tool (do not edit)'!$B$1="All priorities",1,0)</f>
        <v>1</v>
      </c>
      <c r="E308">
        <f t="shared" si="12"/>
        <v>464</v>
      </c>
      <c r="F308">
        <f>IF((A308+B308+C308+D308&gt;=2),Database!A308,"zzz")</f>
        <v>0</v>
      </c>
      <c r="G308" t="str">
        <f t="shared" si="14"/>
        <v/>
      </c>
      <c r="H308">
        <f t="shared" si="13"/>
        <v>307</v>
      </c>
    </row>
    <row r="309" spans="1:8" x14ac:dyDescent="0.25">
      <c r="A309">
        <f>IF(ISNUMBER(SEARCH('Search tool (do not edit)'!$B$2,Database!F309)),1,0)</f>
        <v>0</v>
      </c>
      <c r="B309">
        <f>IF('Search tool (do not edit)'!$B$2="All geographies",1,0)</f>
        <v>1</v>
      </c>
      <c r="C309">
        <f>IF(ISNUMBER(SEARCH('Search tool (do not edit)'!$B$1,Database!E309)),1,0)</f>
        <v>0</v>
      </c>
      <c r="D309">
        <f>IF('Search tool (do not edit)'!$B$1="All priorities",1,0)</f>
        <v>1</v>
      </c>
      <c r="E309">
        <f t="shared" si="12"/>
        <v>464</v>
      </c>
      <c r="F309">
        <f>IF((A309+B309+C309+D309&gt;=2),Database!A309,"zzz")</f>
        <v>0</v>
      </c>
      <c r="G309" t="str">
        <f t="shared" si="14"/>
        <v/>
      </c>
      <c r="H309">
        <f t="shared" si="13"/>
        <v>308</v>
      </c>
    </row>
    <row r="310" spans="1:8" x14ac:dyDescent="0.25">
      <c r="A310">
        <f>IF(ISNUMBER(SEARCH('Search tool (do not edit)'!$B$2,Database!F310)),1,0)</f>
        <v>0</v>
      </c>
      <c r="B310">
        <f>IF('Search tool (do not edit)'!$B$2="All geographies",1,0)</f>
        <v>1</v>
      </c>
      <c r="C310">
        <f>IF(ISNUMBER(SEARCH('Search tool (do not edit)'!$B$1,Database!E310)),1,0)</f>
        <v>0</v>
      </c>
      <c r="D310">
        <f>IF('Search tool (do not edit)'!$B$1="All priorities",1,0)</f>
        <v>1</v>
      </c>
      <c r="E310">
        <f t="shared" si="12"/>
        <v>464</v>
      </c>
      <c r="F310">
        <f>IF((A310+B310+C310+D310&gt;=2),Database!A310,"zzz")</f>
        <v>0</v>
      </c>
      <c r="G310" t="str">
        <f t="shared" si="14"/>
        <v/>
      </c>
      <c r="H310">
        <f t="shared" si="13"/>
        <v>309</v>
      </c>
    </row>
    <row r="311" spans="1:8" x14ac:dyDescent="0.25">
      <c r="A311">
        <f>IF(ISNUMBER(SEARCH('Search tool (do not edit)'!$B$2,Database!F311)),1,0)</f>
        <v>0</v>
      </c>
      <c r="B311">
        <f>IF('Search tool (do not edit)'!$B$2="All geographies",1,0)</f>
        <v>1</v>
      </c>
      <c r="C311">
        <f>IF(ISNUMBER(SEARCH('Search tool (do not edit)'!$B$1,Database!E311)),1,0)</f>
        <v>0</v>
      </c>
      <c r="D311">
        <f>IF('Search tool (do not edit)'!$B$1="All priorities",1,0)</f>
        <v>1</v>
      </c>
      <c r="E311">
        <f t="shared" si="12"/>
        <v>464</v>
      </c>
      <c r="F311">
        <f>IF((A311+B311+C311+D311&gt;=2),Database!A311,"zzz")</f>
        <v>0</v>
      </c>
      <c r="G311" t="str">
        <f t="shared" si="14"/>
        <v/>
      </c>
      <c r="H311">
        <f t="shared" si="13"/>
        <v>310</v>
      </c>
    </row>
    <row r="312" spans="1:8" x14ac:dyDescent="0.25">
      <c r="A312">
        <f>IF(ISNUMBER(SEARCH('Search tool (do not edit)'!$B$2,Database!F312)),1,0)</f>
        <v>0</v>
      </c>
      <c r="B312">
        <f>IF('Search tool (do not edit)'!$B$2="All geographies",1,0)</f>
        <v>1</v>
      </c>
      <c r="C312">
        <f>IF(ISNUMBER(SEARCH('Search tool (do not edit)'!$B$1,Database!E312)),1,0)</f>
        <v>0</v>
      </c>
      <c r="D312">
        <f>IF('Search tool (do not edit)'!$B$1="All priorities",1,0)</f>
        <v>1</v>
      </c>
      <c r="E312">
        <f t="shared" si="12"/>
        <v>464</v>
      </c>
      <c r="F312">
        <f>IF((A312+B312+C312+D312&gt;=2),Database!A312,"zzz")</f>
        <v>0</v>
      </c>
      <c r="G312" t="str">
        <f t="shared" si="14"/>
        <v/>
      </c>
      <c r="H312">
        <f t="shared" si="13"/>
        <v>311</v>
      </c>
    </row>
    <row r="313" spans="1:8" x14ac:dyDescent="0.25">
      <c r="A313">
        <f>IF(ISNUMBER(SEARCH('Search tool (do not edit)'!$B$2,Database!F313)),1,0)</f>
        <v>0</v>
      </c>
      <c r="B313">
        <f>IF('Search tool (do not edit)'!$B$2="All geographies",1,0)</f>
        <v>1</v>
      </c>
      <c r="C313">
        <f>IF(ISNUMBER(SEARCH('Search tool (do not edit)'!$B$1,Database!E313)),1,0)</f>
        <v>0</v>
      </c>
      <c r="D313">
        <f>IF('Search tool (do not edit)'!$B$1="All priorities",1,0)</f>
        <v>1</v>
      </c>
      <c r="E313">
        <f t="shared" si="12"/>
        <v>464</v>
      </c>
      <c r="F313">
        <f>IF((A313+B313+C313+D313&gt;=2),Database!A313,"zzz")</f>
        <v>0</v>
      </c>
      <c r="G313" t="str">
        <f t="shared" si="14"/>
        <v/>
      </c>
      <c r="H313">
        <f t="shared" si="13"/>
        <v>312</v>
      </c>
    </row>
    <row r="314" spans="1:8" x14ac:dyDescent="0.25">
      <c r="A314">
        <f>IF(ISNUMBER(SEARCH('Search tool (do not edit)'!$B$2,Database!F314)),1,0)</f>
        <v>0</v>
      </c>
      <c r="B314">
        <f>IF('Search tool (do not edit)'!$B$2="All geographies",1,0)</f>
        <v>1</v>
      </c>
      <c r="C314">
        <f>IF(ISNUMBER(SEARCH('Search tool (do not edit)'!$B$1,Database!E314)),1,0)</f>
        <v>0</v>
      </c>
      <c r="D314">
        <f>IF('Search tool (do not edit)'!$B$1="All priorities",1,0)</f>
        <v>1</v>
      </c>
      <c r="E314">
        <f t="shared" si="12"/>
        <v>464</v>
      </c>
      <c r="F314">
        <f>IF((A314+B314+C314+D314&gt;=2),Database!A314,"zzz")</f>
        <v>0</v>
      </c>
      <c r="G314" t="str">
        <f t="shared" si="14"/>
        <v/>
      </c>
      <c r="H314">
        <f t="shared" si="13"/>
        <v>313</v>
      </c>
    </row>
    <row r="315" spans="1:8" x14ac:dyDescent="0.25">
      <c r="A315">
        <f>IF(ISNUMBER(SEARCH('Search tool (do not edit)'!$B$2,Database!F315)),1,0)</f>
        <v>0</v>
      </c>
      <c r="B315">
        <f>IF('Search tool (do not edit)'!$B$2="All geographies",1,0)</f>
        <v>1</v>
      </c>
      <c r="C315">
        <f>IF(ISNUMBER(SEARCH('Search tool (do not edit)'!$B$1,Database!E315)),1,0)</f>
        <v>0</v>
      </c>
      <c r="D315">
        <f>IF('Search tool (do not edit)'!$B$1="All priorities",1,0)</f>
        <v>1</v>
      </c>
      <c r="E315">
        <f t="shared" si="12"/>
        <v>464</v>
      </c>
      <c r="F315">
        <f>IF((A315+B315+C315+D315&gt;=2),Database!A315,"zzz")</f>
        <v>0</v>
      </c>
      <c r="G315" t="str">
        <f t="shared" si="14"/>
        <v/>
      </c>
      <c r="H315">
        <f t="shared" si="13"/>
        <v>314</v>
      </c>
    </row>
    <row r="316" spans="1:8" x14ac:dyDescent="0.25">
      <c r="A316">
        <f>IF(ISNUMBER(SEARCH('Search tool (do not edit)'!$B$2,Database!F316)),1,0)</f>
        <v>0</v>
      </c>
      <c r="B316">
        <f>IF('Search tool (do not edit)'!$B$2="All geographies",1,0)</f>
        <v>1</v>
      </c>
      <c r="C316">
        <f>IF(ISNUMBER(SEARCH('Search tool (do not edit)'!$B$1,Database!E316)),1,0)</f>
        <v>0</v>
      </c>
      <c r="D316">
        <f>IF('Search tool (do not edit)'!$B$1="All priorities",1,0)</f>
        <v>1</v>
      </c>
      <c r="E316">
        <f t="shared" si="12"/>
        <v>464</v>
      </c>
      <c r="F316">
        <f>IF((A316+B316+C316+D316&gt;=2),Database!A316,"zzz")</f>
        <v>0</v>
      </c>
      <c r="G316" t="str">
        <f t="shared" si="14"/>
        <v/>
      </c>
      <c r="H316">
        <f t="shared" si="13"/>
        <v>315</v>
      </c>
    </row>
    <row r="317" spans="1:8" x14ac:dyDescent="0.25">
      <c r="A317">
        <f>IF(ISNUMBER(SEARCH('Search tool (do not edit)'!$B$2,Database!F317)),1,0)</f>
        <v>0</v>
      </c>
      <c r="B317">
        <f>IF('Search tool (do not edit)'!$B$2="All geographies",1,0)</f>
        <v>1</v>
      </c>
      <c r="C317">
        <f>IF(ISNUMBER(SEARCH('Search tool (do not edit)'!$B$1,Database!E317)),1,0)</f>
        <v>0</v>
      </c>
      <c r="D317">
        <f>IF('Search tool (do not edit)'!$B$1="All priorities",1,0)</f>
        <v>1</v>
      </c>
      <c r="E317">
        <f t="shared" si="12"/>
        <v>464</v>
      </c>
      <c r="F317">
        <f>IF((A317+B317+C317+D317&gt;=2),Database!A317,"zzz")</f>
        <v>0</v>
      </c>
      <c r="G317" t="str">
        <f t="shared" si="14"/>
        <v/>
      </c>
      <c r="H317">
        <f t="shared" si="13"/>
        <v>316</v>
      </c>
    </row>
    <row r="318" spans="1:8" x14ac:dyDescent="0.25">
      <c r="A318">
        <f>IF(ISNUMBER(SEARCH('Search tool (do not edit)'!$B$2,Database!F318)),1,0)</f>
        <v>0</v>
      </c>
      <c r="B318">
        <f>IF('Search tool (do not edit)'!$B$2="All geographies",1,0)</f>
        <v>1</v>
      </c>
      <c r="C318">
        <f>IF(ISNUMBER(SEARCH('Search tool (do not edit)'!$B$1,Database!E318)),1,0)</f>
        <v>0</v>
      </c>
      <c r="D318">
        <f>IF('Search tool (do not edit)'!$B$1="All priorities",1,0)</f>
        <v>1</v>
      </c>
      <c r="E318">
        <f t="shared" si="12"/>
        <v>464</v>
      </c>
      <c r="F318">
        <f>IF((A318+B318+C318+D318&gt;=2),Database!A318,"zzz")</f>
        <v>0</v>
      </c>
      <c r="G318" t="str">
        <f t="shared" si="14"/>
        <v/>
      </c>
      <c r="H318">
        <f t="shared" si="13"/>
        <v>317</v>
      </c>
    </row>
    <row r="319" spans="1:8" x14ac:dyDescent="0.25">
      <c r="A319">
        <f>IF(ISNUMBER(SEARCH('Search tool (do not edit)'!$B$2,Database!F319)),1,0)</f>
        <v>0</v>
      </c>
      <c r="B319">
        <f>IF('Search tool (do not edit)'!$B$2="All geographies",1,0)</f>
        <v>1</v>
      </c>
      <c r="C319">
        <f>IF(ISNUMBER(SEARCH('Search tool (do not edit)'!$B$1,Database!E319)),1,0)</f>
        <v>0</v>
      </c>
      <c r="D319">
        <f>IF('Search tool (do not edit)'!$B$1="All priorities",1,0)</f>
        <v>1</v>
      </c>
      <c r="E319">
        <f t="shared" si="12"/>
        <v>464</v>
      </c>
      <c r="F319">
        <f>IF((A319+B319+C319+D319&gt;=2),Database!A319,"zzz")</f>
        <v>0</v>
      </c>
      <c r="G319" t="str">
        <f t="shared" si="14"/>
        <v/>
      </c>
      <c r="H319">
        <f t="shared" si="13"/>
        <v>318</v>
      </c>
    </row>
    <row r="320" spans="1:8" x14ac:dyDescent="0.25">
      <c r="A320">
        <f>IF(ISNUMBER(SEARCH('Search tool (do not edit)'!$B$2,Database!F320)),1,0)</f>
        <v>0</v>
      </c>
      <c r="B320">
        <f>IF('Search tool (do not edit)'!$B$2="All geographies",1,0)</f>
        <v>1</v>
      </c>
      <c r="C320">
        <f>IF(ISNUMBER(SEARCH('Search tool (do not edit)'!$B$1,Database!E320)),1,0)</f>
        <v>0</v>
      </c>
      <c r="D320">
        <f>IF('Search tool (do not edit)'!$B$1="All priorities",1,0)</f>
        <v>1</v>
      </c>
      <c r="E320">
        <f t="shared" si="12"/>
        <v>464</v>
      </c>
      <c r="F320">
        <f>IF((A320+B320+C320+D320&gt;=2),Database!A320,"zzz")</f>
        <v>0</v>
      </c>
      <c r="G320" t="str">
        <f t="shared" si="14"/>
        <v/>
      </c>
      <c r="H320">
        <f t="shared" si="13"/>
        <v>319</v>
      </c>
    </row>
    <row r="321" spans="1:8" x14ac:dyDescent="0.25">
      <c r="A321">
        <f>IF(ISNUMBER(SEARCH('Search tool (do not edit)'!$B$2,Database!F321)),1,0)</f>
        <v>0</v>
      </c>
      <c r="B321">
        <f>IF('Search tool (do not edit)'!$B$2="All geographies",1,0)</f>
        <v>1</v>
      </c>
      <c r="C321">
        <f>IF(ISNUMBER(SEARCH('Search tool (do not edit)'!$B$1,Database!E321)),1,0)</f>
        <v>0</v>
      </c>
      <c r="D321">
        <f>IF('Search tool (do not edit)'!$B$1="All priorities",1,0)</f>
        <v>1</v>
      </c>
      <c r="E321">
        <f t="shared" si="12"/>
        <v>464</v>
      </c>
      <c r="F321">
        <f>IF((A321+B321+C321+D321&gt;=2),Database!A321,"zzz")</f>
        <v>0</v>
      </c>
      <c r="G321" t="str">
        <f t="shared" si="14"/>
        <v/>
      </c>
      <c r="H321">
        <f t="shared" si="13"/>
        <v>320</v>
      </c>
    </row>
    <row r="322" spans="1:8" x14ac:dyDescent="0.25">
      <c r="A322">
        <f>IF(ISNUMBER(SEARCH('Search tool (do not edit)'!$B$2,Database!F322)),1,0)</f>
        <v>0</v>
      </c>
      <c r="B322">
        <f>IF('Search tool (do not edit)'!$B$2="All geographies",1,0)</f>
        <v>1</v>
      </c>
      <c r="C322">
        <f>IF(ISNUMBER(SEARCH('Search tool (do not edit)'!$B$1,Database!E322)),1,0)</f>
        <v>0</v>
      </c>
      <c r="D322">
        <f>IF('Search tool (do not edit)'!$B$1="All priorities",1,0)</f>
        <v>1</v>
      </c>
      <c r="E322">
        <f t="shared" ref="E322:E385" si="15">COUNTIF($F$2:$F$500,"&lt;="&amp;F322)</f>
        <v>464</v>
      </c>
      <c r="F322">
        <f>IF((A322+B322+C322+D322&gt;=2),Database!A322,"zzz")</f>
        <v>0</v>
      </c>
      <c r="G322" t="str">
        <f t="shared" si="14"/>
        <v/>
      </c>
      <c r="H322">
        <f t="shared" ref="H322:H385" si="16">ROW(H321)</f>
        <v>321</v>
      </c>
    </row>
    <row r="323" spans="1:8" x14ac:dyDescent="0.25">
      <c r="A323">
        <f>IF(ISNUMBER(SEARCH('Search tool (do not edit)'!$B$2,Database!F323)),1,0)</f>
        <v>0</v>
      </c>
      <c r="B323">
        <f>IF('Search tool (do not edit)'!$B$2="All geographies",1,0)</f>
        <v>1</v>
      </c>
      <c r="C323">
        <f>IF(ISNUMBER(SEARCH('Search tool (do not edit)'!$B$1,Database!E323)),1,0)</f>
        <v>0</v>
      </c>
      <c r="D323">
        <f>IF('Search tool (do not edit)'!$B$1="All priorities",1,0)</f>
        <v>1</v>
      </c>
      <c r="E323">
        <f t="shared" si="15"/>
        <v>464</v>
      </c>
      <c r="F323">
        <f>IF((A323+B323+C323+D323&gt;=2),Database!A323,"zzz")</f>
        <v>0</v>
      </c>
      <c r="G323" t="str">
        <f t="shared" ref="G323:G386" si="17">IFERROR(IF(VLOOKUP(H323,$E$2:$F$501,2,FALSE)="zzz","",VLOOKUP(H323,$E$2:$F$501,2,FALSE)),"")</f>
        <v/>
      </c>
      <c r="H323">
        <f t="shared" si="16"/>
        <v>322</v>
      </c>
    </row>
    <row r="324" spans="1:8" x14ac:dyDescent="0.25">
      <c r="A324">
        <f>IF(ISNUMBER(SEARCH('Search tool (do not edit)'!$B$2,Database!F324)),1,0)</f>
        <v>0</v>
      </c>
      <c r="B324">
        <f>IF('Search tool (do not edit)'!$B$2="All geographies",1,0)</f>
        <v>1</v>
      </c>
      <c r="C324">
        <f>IF(ISNUMBER(SEARCH('Search tool (do not edit)'!$B$1,Database!E324)),1,0)</f>
        <v>0</v>
      </c>
      <c r="D324">
        <f>IF('Search tool (do not edit)'!$B$1="All priorities",1,0)</f>
        <v>1</v>
      </c>
      <c r="E324">
        <f t="shared" si="15"/>
        <v>464</v>
      </c>
      <c r="F324">
        <f>IF((A324+B324+C324+D324&gt;=2),Database!A324,"zzz")</f>
        <v>0</v>
      </c>
      <c r="G324" t="str">
        <f t="shared" si="17"/>
        <v/>
      </c>
      <c r="H324">
        <f t="shared" si="16"/>
        <v>323</v>
      </c>
    </row>
    <row r="325" spans="1:8" x14ac:dyDescent="0.25">
      <c r="A325">
        <f>IF(ISNUMBER(SEARCH('Search tool (do not edit)'!$B$2,Database!F325)),1,0)</f>
        <v>0</v>
      </c>
      <c r="B325">
        <f>IF('Search tool (do not edit)'!$B$2="All geographies",1,0)</f>
        <v>1</v>
      </c>
      <c r="C325">
        <f>IF(ISNUMBER(SEARCH('Search tool (do not edit)'!$B$1,Database!E325)),1,0)</f>
        <v>0</v>
      </c>
      <c r="D325">
        <f>IF('Search tool (do not edit)'!$B$1="All priorities",1,0)</f>
        <v>1</v>
      </c>
      <c r="E325">
        <f t="shared" si="15"/>
        <v>464</v>
      </c>
      <c r="F325">
        <f>IF((A325+B325+C325+D325&gt;=2),Database!A325,"zzz")</f>
        <v>0</v>
      </c>
      <c r="G325" t="str">
        <f t="shared" si="17"/>
        <v/>
      </c>
      <c r="H325">
        <f t="shared" si="16"/>
        <v>324</v>
      </c>
    </row>
    <row r="326" spans="1:8" x14ac:dyDescent="0.25">
      <c r="A326">
        <f>IF(ISNUMBER(SEARCH('Search tool (do not edit)'!$B$2,Database!F326)),1,0)</f>
        <v>0</v>
      </c>
      <c r="B326">
        <f>IF('Search tool (do not edit)'!$B$2="All geographies",1,0)</f>
        <v>1</v>
      </c>
      <c r="C326">
        <f>IF(ISNUMBER(SEARCH('Search tool (do not edit)'!$B$1,Database!E326)),1,0)</f>
        <v>0</v>
      </c>
      <c r="D326">
        <f>IF('Search tool (do not edit)'!$B$1="All priorities",1,0)</f>
        <v>1</v>
      </c>
      <c r="E326">
        <f t="shared" si="15"/>
        <v>464</v>
      </c>
      <c r="F326">
        <f>IF((A326+B326+C326+D326&gt;=2),Database!A326,"zzz")</f>
        <v>0</v>
      </c>
      <c r="G326" t="str">
        <f t="shared" si="17"/>
        <v/>
      </c>
      <c r="H326">
        <f t="shared" si="16"/>
        <v>325</v>
      </c>
    </row>
    <row r="327" spans="1:8" x14ac:dyDescent="0.25">
      <c r="A327">
        <f>IF(ISNUMBER(SEARCH('Search tool (do not edit)'!$B$2,Database!F327)),1,0)</f>
        <v>0</v>
      </c>
      <c r="B327">
        <f>IF('Search tool (do not edit)'!$B$2="All geographies",1,0)</f>
        <v>1</v>
      </c>
      <c r="C327">
        <f>IF(ISNUMBER(SEARCH('Search tool (do not edit)'!$B$1,Database!E327)),1,0)</f>
        <v>0</v>
      </c>
      <c r="D327">
        <f>IF('Search tool (do not edit)'!$B$1="All priorities",1,0)</f>
        <v>1</v>
      </c>
      <c r="E327">
        <f t="shared" si="15"/>
        <v>464</v>
      </c>
      <c r="F327">
        <f>IF((A327+B327+C327+D327&gt;=2),Database!A327,"zzz")</f>
        <v>0</v>
      </c>
      <c r="G327" t="str">
        <f t="shared" si="17"/>
        <v/>
      </c>
      <c r="H327">
        <f t="shared" si="16"/>
        <v>326</v>
      </c>
    </row>
    <row r="328" spans="1:8" x14ac:dyDescent="0.25">
      <c r="A328">
        <f>IF(ISNUMBER(SEARCH('Search tool (do not edit)'!$B$2,Database!F328)),1,0)</f>
        <v>0</v>
      </c>
      <c r="B328">
        <f>IF('Search tool (do not edit)'!$B$2="All geographies",1,0)</f>
        <v>1</v>
      </c>
      <c r="C328">
        <f>IF(ISNUMBER(SEARCH('Search tool (do not edit)'!$B$1,Database!E328)),1,0)</f>
        <v>0</v>
      </c>
      <c r="D328">
        <f>IF('Search tool (do not edit)'!$B$1="All priorities",1,0)</f>
        <v>1</v>
      </c>
      <c r="E328">
        <f t="shared" si="15"/>
        <v>464</v>
      </c>
      <c r="F328">
        <f>IF((A328+B328+C328+D328&gt;=2),Database!A328,"zzz")</f>
        <v>0</v>
      </c>
      <c r="G328" t="str">
        <f t="shared" si="17"/>
        <v/>
      </c>
      <c r="H328">
        <f t="shared" si="16"/>
        <v>327</v>
      </c>
    </row>
    <row r="329" spans="1:8" x14ac:dyDescent="0.25">
      <c r="A329">
        <f>IF(ISNUMBER(SEARCH('Search tool (do not edit)'!$B$2,Database!F329)),1,0)</f>
        <v>0</v>
      </c>
      <c r="B329">
        <f>IF('Search tool (do not edit)'!$B$2="All geographies",1,0)</f>
        <v>1</v>
      </c>
      <c r="C329">
        <f>IF(ISNUMBER(SEARCH('Search tool (do not edit)'!$B$1,Database!E329)),1,0)</f>
        <v>0</v>
      </c>
      <c r="D329">
        <f>IF('Search tool (do not edit)'!$B$1="All priorities",1,0)</f>
        <v>1</v>
      </c>
      <c r="E329">
        <f t="shared" si="15"/>
        <v>464</v>
      </c>
      <c r="F329">
        <f>IF((A329+B329+C329+D329&gt;=2),Database!A329,"zzz")</f>
        <v>0</v>
      </c>
      <c r="G329" t="str">
        <f t="shared" si="17"/>
        <v/>
      </c>
      <c r="H329">
        <f t="shared" si="16"/>
        <v>328</v>
      </c>
    </row>
    <row r="330" spans="1:8" x14ac:dyDescent="0.25">
      <c r="A330">
        <f>IF(ISNUMBER(SEARCH('Search tool (do not edit)'!$B$2,Database!F330)),1,0)</f>
        <v>0</v>
      </c>
      <c r="B330">
        <f>IF('Search tool (do not edit)'!$B$2="All geographies",1,0)</f>
        <v>1</v>
      </c>
      <c r="C330">
        <f>IF(ISNUMBER(SEARCH('Search tool (do not edit)'!$B$1,Database!E330)),1,0)</f>
        <v>0</v>
      </c>
      <c r="D330">
        <f>IF('Search tool (do not edit)'!$B$1="All priorities",1,0)</f>
        <v>1</v>
      </c>
      <c r="E330">
        <f t="shared" si="15"/>
        <v>464</v>
      </c>
      <c r="F330">
        <f>IF((A330+B330+C330+D330&gt;=2),Database!A330,"zzz")</f>
        <v>0</v>
      </c>
      <c r="G330" t="str">
        <f t="shared" si="17"/>
        <v/>
      </c>
      <c r="H330">
        <f t="shared" si="16"/>
        <v>329</v>
      </c>
    </row>
    <row r="331" spans="1:8" x14ac:dyDescent="0.25">
      <c r="A331">
        <f>IF(ISNUMBER(SEARCH('Search tool (do not edit)'!$B$2,Database!F331)),1,0)</f>
        <v>0</v>
      </c>
      <c r="B331">
        <f>IF('Search tool (do not edit)'!$B$2="All geographies",1,0)</f>
        <v>1</v>
      </c>
      <c r="C331">
        <f>IF(ISNUMBER(SEARCH('Search tool (do not edit)'!$B$1,Database!E331)),1,0)</f>
        <v>0</v>
      </c>
      <c r="D331">
        <f>IF('Search tool (do not edit)'!$B$1="All priorities",1,0)</f>
        <v>1</v>
      </c>
      <c r="E331">
        <f t="shared" si="15"/>
        <v>464</v>
      </c>
      <c r="F331">
        <f>IF((A331+B331+C331+D331&gt;=2),Database!A331,"zzz")</f>
        <v>0</v>
      </c>
      <c r="G331" t="str">
        <f t="shared" si="17"/>
        <v/>
      </c>
      <c r="H331">
        <f t="shared" si="16"/>
        <v>330</v>
      </c>
    </row>
    <row r="332" spans="1:8" x14ac:dyDescent="0.25">
      <c r="A332">
        <f>IF(ISNUMBER(SEARCH('Search tool (do not edit)'!$B$2,Database!F332)),1,0)</f>
        <v>0</v>
      </c>
      <c r="B332">
        <f>IF('Search tool (do not edit)'!$B$2="All geographies",1,0)</f>
        <v>1</v>
      </c>
      <c r="C332">
        <f>IF(ISNUMBER(SEARCH('Search tool (do not edit)'!$B$1,Database!E332)),1,0)</f>
        <v>0</v>
      </c>
      <c r="D332">
        <f>IF('Search tool (do not edit)'!$B$1="All priorities",1,0)</f>
        <v>1</v>
      </c>
      <c r="E332">
        <f t="shared" si="15"/>
        <v>464</v>
      </c>
      <c r="F332">
        <f>IF((A332+B332+C332+D332&gt;=2),Database!A332,"zzz")</f>
        <v>0</v>
      </c>
      <c r="G332" t="str">
        <f t="shared" si="17"/>
        <v/>
      </c>
      <c r="H332">
        <f t="shared" si="16"/>
        <v>331</v>
      </c>
    </row>
    <row r="333" spans="1:8" x14ac:dyDescent="0.25">
      <c r="A333">
        <f>IF(ISNUMBER(SEARCH('Search tool (do not edit)'!$B$2,Database!F333)),1,0)</f>
        <v>0</v>
      </c>
      <c r="B333">
        <f>IF('Search tool (do not edit)'!$B$2="All geographies",1,0)</f>
        <v>1</v>
      </c>
      <c r="C333">
        <f>IF(ISNUMBER(SEARCH('Search tool (do not edit)'!$B$1,Database!E333)),1,0)</f>
        <v>0</v>
      </c>
      <c r="D333">
        <f>IF('Search tool (do not edit)'!$B$1="All priorities",1,0)</f>
        <v>1</v>
      </c>
      <c r="E333">
        <f t="shared" si="15"/>
        <v>464</v>
      </c>
      <c r="F333">
        <f>IF((A333+B333+C333+D333&gt;=2),Database!A333,"zzz")</f>
        <v>0</v>
      </c>
      <c r="G333" t="str">
        <f t="shared" si="17"/>
        <v/>
      </c>
      <c r="H333">
        <f t="shared" si="16"/>
        <v>332</v>
      </c>
    </row>
    <row r="334" spans="1:8" x14ac:dyDescent="0.25">
      <c r="A334">
        <f>IF(ISNUMBER(SEARCH('Search tool (do not edit)'!$B$2,Database!F334)),1,0)</f>
        <v>0</v>
      </c>
      <c r="B334">
        <f>IF('Search tool (do not edit)'!$B$2="All geographies",1,0)</f>
        <v>1</v>
      </c>
      <c r="C334">
        <f>IF(ISNUMBER(SEARCH('Search tool (do not edit)'!$B$1,Database!E334)),1,0)</f>
        <v>0</v>
      </c>
      <c r="D334">
        <f>IF('Search tool (do not edit)'!$B$1="All priorities",1,0)</f>
        <v>1</v>
      </c>
      <c r="E334">
        <f t="shared" si="15"/>
        <v>464</v>
      </c>
      <c r="F334">
        <f>IF((A334+B334+C334+D334&gt;=2),Database!A334,"zzz")</f>
        <v>0</v>
      </c>
      <c r="G334" t="str">
        <f t="shared" si="17"/>
        <v/>
      </c>
      <c r="H334">
        <f t="shared" si="16"/>
        <v>333</v>
      </c>
    </row>
    <row r="335" spans="1:8" x14ac:dyDescent="0.25">
      <c r="A335">
        <f>IF(ISNUMBER(SEARCH('Search tool (do not edit)'!$B$2,Database!F335)),1,0)</f>
        <v>0</v>
      </c>
      <c r="B335">
        <f>IF('Search tool (do not edit)'!$B$2="All geographies",1,0)</f>
        <v>1</v>
      </c>
      <c r="C335">
        <f>IF(ISNUMBER(SEARCH('Search tool (do not edit)'!$B$1,Database!E335)),1,0)</f>
        <v>0</v>
      </c>
      <c r="D335">
        <f>IF('Search tool (do not edit)'!$B$1="All priorities",1,0)</f>
        <v>1</v>
      </c>
      <c r="E335">
        <f t="shared" si="15"/>
        <v>464</v>
      </c>
      <c r="F335">
        <f>IF((A335+B335+C335+D335&gt;=2),Database!A335,"zzz")</f>
        <v>0</v>
      </c>
      <c r="G335" t="str">
        <f t="shared" si="17"/>
        <v/>
      </c>
      <c r="H335">
        <f t="shared" si="16"/>
        <v>334</v>
      </c>
    </row>
    <row r="336" spans="1:8" x14ac:dyDescent="0.25">
      <c r="A336">
        <f>IF(ISNUMBER(SEARCH('Search tool (do not edit)'!$B$2,Database!F336)),1,0)</f>
        <v>0</v>
      </c>
      <c r="B336">
        <f>IF('Search tool (do not edit)'!$B$2="All geographies",1,0)</f>
        <v>1</v>
      </c>
      <c r="C336">
        <f>IF(ISNUMBER(SEARCH('Search tool (do not edit)'!$B$1,Database!E336)),1,0)</f>
        <v>0</v>
      </c>
      <c r="D336">
        <f>IF('Search tool (do not edit)'!$B$1="All priorities",1,0)</f>
        <v>1</v>
      </c>
      <c r="E336">
        <f t="shared" si="15"/>
        <v>464</v>
      </c>
      <c r="F336">
        <f>IF((A336+B336+C336+D336&gt;=2),Database!A336,"zzz")</f>
        <v>0</v>
      </c>
      <c r="G336" t="str">
        <f t="shared" si="17"/>
        <v/>
      </c>
      <c r="H336">
        <f t="shared" si="16"/>
        <v>335</v>
      </c>
    </row>
    <row r="337" spans="1:8" x14ac:dyDescent="0.25">
      <c r="A337">
        <f>IF(ISNUMBER(SEARCH('Search tool (do not edit)'!$B$2,Database!F337)),1,0)</f>
        <v>0</v>
      </c>
      <c r="B337">
        <f>IF('Search tool (do not edit)'!$B$2="All geographies",1,0)</f>
        <v>1</v>
      </c>
      <c r="C337">
        <f>IF(ISNUMBER(SEARCH('Search tool (do not edit)'!$B$1,Database!E337)),1,0)</f>
        <v>0</v>
      </c>
      <c r="D337">
        <f>IF('Search tool (do not edit)'!$B$1="All priorities",1,0)</f>
        <v>1</v>
      </c>
      <c r="E337">
        <f t="shared" si="15"/>
        <v>464</v>
      </c>
      <c r="F337">
        <f>IF((A337+B337+C337+D337&gt;=2),Database!A337,"zzz")</f>
        <v>0</v>
      </c>
      <c r="G337" t="str">
        <f t="shared" si="17"/>
        <v/>
      </c>
      <c r="H337">
        <f t="shared" si="16"/>
        <v>336</v>
      </c>
    </row>
    <row r="338" spans="1:8" x14ac:dyDescent="0.25">
      <c r="A338">
        <f>IF(ISNUMBER(SEARCH('Search tool (do not edit)'!$B$2,Database!F338)),1,0)</f>
        <v>0</v>
      </c>
      <c r="B338">
        <f>IF('Search tool (do not edit)'!$B$2="All geographies",1,0)</f>
        <v>1</v>
      </c>
      <c r="C338">
        <f>IF(ISNUMBER(SEARCH('Search tool (do not edit)'!$B$1,Database!E338)),1,0)</f>
        <v>0</v>
      </c>
      <c r="D338">
        <f>IF('Search tool (do not edit)'!$B$1="All priorities",1,0)</f>
        <v>1</v>
      </c>
      <c r="E338">
        <f t="shared" si="15"/>
        <v>464</v>
      </c>
      <c r="F338">
        <f>IF((A338+B338+C338+D338&gt;=2),Database!A338,"zzz")</f>
        <v>0</v>
      </c>
      <c r="G338" t="str">
        <f t="shared" si="17"/>
        <v/>
      </c>
      <c r="H338">
        <f t="shared" si="16"/>
        <v>337</v>
      </c>
    </row>
    <row r="339" spans="1:8" x14ac:dyDescent="0.25">
      <c r="A339">
        <f>IF(ISNUMBER(SEARCH('Search tool (do not edit)'!$B$2,Database!F339)),1,0)</f>
        <v>0</v>
      </c>
      <c r="B339">
        <f>IF('Search tool (do not edit)'!$B$2="All geographies",1,0)</f>
        <v>1</v>
      </c>
      <c r="C339">
        <f>IF(ISNUMBER(SEARCH('Search tool (do not edit)'!$B$1,Database!E339)),1,0)</f>
        <v>0</v>
      </c>
      <c r="D339">
        <f>IF('Search tool (do not edit)'!$B$1="All priorities",1,0)</f>
        <v>1</v>
      </c>
      <c r="E339">
        <f t="shared" si="15"/>
        <v>464</v>
      </c>
      <c r="F339">
        <f>IF((A339+B339+C339+D339&gt;=2),Database!A339,"zzz")</f>
        <v>0</v>
      </c>
      <c r="G339" t="str">
        <f t="shared" si="17"/>
        <v/>
      </c>
      <c r="H339">
        <f t="shared" si="16"/>
        <v>338</v>
      </c>
    </row>
    <row r="340" spans="1:8" x14ac:dyDescent="0.25">
      <c r="A340">
        <f>IF(ISNUMBER(SEARCH('Search tool (do not edit)'!$B$2,Database!F340)),1,0)</f>
        <v>0</v>
      </c>
      <c r="B340">
        <f>IF('Search tool (do not edit)'!$B$2="All geographies",1,0)</f>
        <v>1</v>
      </c>
      <c r="C340">
        <f>IF(ISNUMBER(SEARCH('Search tool (do not edit)'!$B$1,Database!E340)),1,0)</f>
        <v>0</v>
      </c>
      <c r="D340">
        <f>IF('Search tool (do not edit)'!$B$1="All priorities",1,0)</f>
        <v>1</v>
      </c>
      <c r="E340">
        <f t="shared" si="15"/>
        <v>464</v>
      </c>
      <c r="F340">
        <f>IF((A340+B340+C340+D340&gt;=2),Database!A340,"zzz")</f>
        <v>0</v>
      </c>
      <c r="G340" t="str">
        <f t="shared" si="17"/>
        <v/>
      </c>
      <c r="H340">
        <f t="shared" si="16"/>
        <v>339</v>
      </c>
    </row>
    <row r="341" spans="1:8" x14ac:dyDescent="0.25">
      <c r="A341">
        <f>IF(ISNUMBER(SEARCH('Search tool (do not edit)'!$B$2,Database!F341)),1,0)</f>
        <v>0</v>
      </c>
      <c r="B341">
        <f>IF('Search tool (do not edit)'!$B$2="All geographies",1,0)</f>
        <v>1</v>
      </c>
      <c r="C341">
        <f>IF(ISNUMBER(SEARCH('Search tool (do not edit)'!$B$1,Database!E341)),1,0)</f>
        <v>0</v>
      </c>
      <c r="D341">
        <f>IF('Search tool (do not edit)'!$B$1="All priorities",1,0)</f>
        <v>1</v>
      </c>
      <c r="E341">
        <f t="shared" si="15"/>
        <v>464</v>
      </c>
      <c r="F341">
        <f>IF((A341+B341+C341+D341&gt;=2),Database!A341,"zzz")</f>
        <v>0</v>
      </c>
      <c r="G341" t="str">
        <f t="shared" si="17"/>
        <v/>
      </c>
      <c r="H341">
        <f t="shared" si="16"/>
        <v>340</v>
      </c>
    </row>
    <row r="342" spans="1:8" x14ac:dyDescent="0.25">
      <c r="A342">
        <f>IF(ISNUMBER(SEARCH('Search tool (do not edit)'!$B$2,Database!F342)),1,0)</f>
        <v>0</v>
      </c>
      <c r="B342">
        <f>IF('Search tool (do not edit)'!$B$2="All geographies",1,0)</f>
        <v>1</v>
      </c>
      <c r="C342">
        <f>IF(ISNUMBER(SEARCH('Search tool (do not edit)'!$B$1,Database!E342)),1,0)</f>
        <v>0</v>
      </c>
      <c r="D342">
        <f>IF('Search tool (do not edit)'!$B$1="All priorities",1,0)</f>
        <v>1</v>
      </c>
      <c r="E342">
        <f t="shared" si="15"/>
        <v>464</v>
      </c>
      <c r="F342">
        <f>IF((A342+B342+C342+D342&gt;=2),Database!A342,"zzz")</f>
        <v>0</v>
      </c>
      <c r="G342" t="str">
        <f t="shared" si="17"/>
        <v/>
      </c>
      <c r="H342">
        <f t="shared" si="16"/>
        <v>341</v>
      </c>
    </row>
    <row r="343" spans="1:8" x14ac:dyDescent="0.25">
      <c r="A343">
        <f>IF(ISNUMBER(SEARCH('Search tool (do not edit)'!$B$2,Database!F343)),1,0)</f>
        <v>0</v>
      </c>
      <c r="B343">
        <f>IF('Search tool (do not edit)'!$B$2="All geographies",1,0)</f>
        <v>1</v>
      </c>
      <c r="C343">
        <f>IF(ISNUMBER(SEARCH('Search tool (do not edit)'!$B$1,Database!E343)),1,0)</f>
        <v>0</v>
      </c>
      <c r="D343">
        <f>IF('Search tool (do not edit)'!$B$1="All priorities",1,0)</f>
        <v>1</v>
      </c>
      <c r="E343">
        <f t="shared" si="15"/>
        <v>464</v>
      </c>
      <c r="F343">
        <f>IF((A343+B343+C343+D343&gt;=2),Database!A343,"zzz")</f>
        <v>0</v>
      </c>
      <c r="G343" t="str">
        <f t="shared" si="17"/>
        <v/>
      </c>
      <c r="H343">
        <f t="shared" si="16"/>
        <v>342</v>
      </c>
    </row>
    <row r="344" spans="1:8" x14ac:dyDescent="0.25">
      <c r="A344">
        <f>IF(ISNUMBER(SEARCH('Search tool (do not edit)'!$B$2,Database!F344)),1,0)</f>
        <v>0</v>
      </c>
      <c r="B344">
        <f>IF('Search tool (do not edit)'!$B$2="All geographies",1,0)</f>
        <v>1</v>
      </c>
      <c r="C344">
        <f>IF(ISNUMBER(SEARCH('Search tool (do not edit)'!$B$1,Database!E344)),1,0)</f>
        <v>0</v>
      </c>
      <c r="D344">
        <f>IF('Search tool (do not edit)'!$B$1="All priorities",1,0)</f>
        <v>1</v>
      </c>
      <c r="E344">
        <f t="shared" si="15"/>
        <v>464</v>
      </c>
      <c r="F344">
        <f>IF((A344+B344+C344+D344&gt;=2),Database!A344,"zzz")</f>
        <v>0</v>
      </c>
      <c r="G344" t="str">
        <f t="shared" si="17"/>
        <v/>
      </c>
      <c r="H344">
        <f t="shared" si="16"/>
        <v>343</v>
      </c>
    </row>
    <row r="345" spans="1:8" x14ac:dyDescent="0.25">
      <c r="A345">
        <f>IF(ISNUMBER(SEARCH('Search tool (do not edit)'!$B$2,Database!F345)),1,0)</f>
        <v>0</v>
      </c>
      <c r="B345">
        <f>IF('Search tool (do not edit)'!$B$2="All geographies",1,0)</f>
        <v>1</v>
      </c>
      <c r="C345">
        <f>IF(ISNUMBER(SEARCH('Search tool (do not edit)'!$B$1,Database!E345)),1,0)</f>
        <v>0</v>
      </c>
      <c r="D345">
        <f>IF('Search tool (do not edit)'!$B$1="All priorities",1,0)</f>
        <v>1</v>
      </c>
      <c r="E345">
        <f t="shared" si="15"/>
        <v>464</v>
      </c>
      <c r="F345">
        <f>IF((A345+B345+C345+D345&gt;=2),Database!A345,"zzz")</f>
        <v>0</v>
      </c>
      <c r="G345" t="str">
        <f t="shared" si="17"/>
        <v/>
      </c>
      <c r="H345">
        <f t="shared" si="16"/>
        <v>344</v>
      </c>
    </row>
    <row r="346" spans="1:8" x14ac:dyDescent="0.25">
      <c r="A346">
        <f>IF(ISNUMBER(SEARCH('Search tool (do not edit)'!$B$2,Database!F346)),1,0)</f>
        <v>0</v>
      </c>
      <c r="B346">
        <f>IF('Search tool (do not edit)'!$B$2="All geographies",1,0)</f>
        <v>1</v>
      </c>
      <c r="C346">
        <f>IF(ISNUMBER(SEARCH('Search tool (do not edit)'!$B$1,Database!E346)),1,0)</f>
        <v>0</v>
      </c>
      <c r="D346">
        <f>IF('Search tool (do not edit)'!$B$1="All priorities",1,0)</f>
        <v>1</v>
      </c>
      <c r="E346">
        <f t="shared" si="15"/>
        <v>464</v>
      </c>
      <c r="F346">
        <f>IF((A346+B346+C346+D346&gt;=2),Database!A346,"zzz")</f>
        <v>0</v>
      </c>
      <c r="G346" t="str">
        <f t="shared" si="17"/>
        <v/>
      </c>
      <c r="H346">
        <f t="shared" si="16"/>
        <v>345</v>
      </c>
    </row>
    <row r="347" spans="1:8" x14ac:dyDescent="0.25">
      <c r="A347">
        <f>IF(ISNUMBER(SEARCH('Search tool (do not edit)'!$B$2,Database!F347)),1,0)</f>
        <v>0</v>
      </c>
      <c r="B347">
        <f>IF('Search tool (do not edit)'!$B$2="All geographies",1,0)</f>
        <v>1</v>
      </c>
      <c r="C347">
        <f>IF(ISNUMBER(SEARCH('Search tool (do not edit)'!$B$1,Database!E347)),1,0)</f>
        <v>0</v>
      </c>
      <c r="D347">
        <f>IF('Search tool (do not edit)'!$B$1="All priorities",1,0)</f>
        <v>1</v>
      </c>
      <c r="E347">
        <f t="shared" si="15"/>
        <v>464</v>
      </c>
      <c r="F347">
        <f>IF((A347+B347+C347+D347&gt;=2),Database!A347,"zzz")</f>
        <v>0</v>
      </c>
      <c r="G347" t="str">
        <f t="shared" si="17"/>
        <v/>
      </c>
      <c r="H347">
        <f t="shared" si="16"/>
        <v>346</v>
      </c>
    </row>
    <row r="348" spans="1:8" x14ac:dyDescent="0.25">
      <c r="A348">
        <f>IF(ISNUMBER(SEARCH('Search tool (do not edit)'!$B$2,Database!F348)),1,0)</f>
        <v>0</v>
      </c>
      <c r="B348">
        <f>IF('Search tool (do not edit)'!$B$2="All geographies",1,0)</f>
        <v>1</v>
      </c>
      <c r="C348">
        <f>IF(ISNUMBER(SEARCH('Search tool (do not edit)'!$B$1,Database!E348)),1,0)</f>
        <v>0</v>
      </c>
      <c r="D348">
        <f>IF('Search tool (do not edit)'!$B$1="All priorities",1,0)</f>
        <v>1</v>
      </c>
      <c r="E348">
        <f t="shared" si="15"/>
        <v>464</v>
      </c>
      <c r="F348">
        <f>IF((A348+B348+C348+D348&gt;=2),Database!A348,"zzz")</f>
        <v>0</v>
      </c>
      <c r="G348" t="str">
        <f t="shared" si="17"/>
        <v/>
      </c>
      <c r="H348">
        <f t="shared" si="16"/>
        <v>347</v>
      </c>
    </row>
    <row r="349" spans="1:8" x14ac:dyDescent="0.25">
      <c r="A349">
        <f>IF(ISNUMBER(SEARCH('Search tool (do not edit)'!$B$2,Database!F349)),1,0)</f>
        <v>0</v>
      </c>
      <c r="B349">
        <f>IF('Search tool (do not edit)'!$B$2="All geographies",1,0)</f>
        <v>1</v>
      </c>
      <c r="C349">
        <f>IF(ISNUMBER(SEARCH('Search tool (do not edit)'!$B$1,Database!E349)),1,0)</f>
        <v>0</v>
      </c>
      <c r="D349">
        <f>IF('Search tool (do not edit)'!$B$1="All priorities",1,0)</f>
        <v>1</v>
      </c>
      <c r="E349">
        <f t="shared" si="15"/>
        <v>464</v>
      </c>
      <c r="F349">
        <f>IF((A349+B349+C349+D349&gt;=2),Database!A349,"zzz")</f>
        <v>0</v>
      </c>
      <c r="G349" t="str">
        <f t="shared" si="17"/>
        <v/>
      </c>
      <c r="H349">
        <f t="shared" si="16"/>
        <v>348</v>
      </c>
    </row>
    <row r="350" spans="1:8" x14ac:dyDescent="0.25">
      <c r="A350">
        <f>IF(ISNUMBER(SEARCH('Search tool (do not edit)'!$B$2,Database!F350)),1,0)</f>
        <v>0</v>
      </c>
      <c r="B350">
        <f>IF('Search tool (do not edit)'!$B$2="All geographies",1,0)</f>
        <v>1</v>
      </c>
      <c r="C350">
        <f>IF(ISNUMBER(SEARCH('Search tool (do not edit)'!$B$1,Database!E350)),1,0)</f>
        <v>0</v>
      </c>
      <c r="D350">
        <f>IF('Search tool (do not edit)'!$B$1="All priorities",1,0)</f>
        <v>1</v>
      </c>
      <c r="E350">
        <f t="shared" si="15"/>
        <v>464</v>
      </c>
      <c r="F350">
        <f>IF((A350+B350+C350+D350&gt;=2),Database!A350,"zzz")</f>
        <v>0</v>
      </c>
      <c r="G350" t="str">
        <f t="shared" si="17"/>
        <v/>
      </c>
      <c r="H350">
        <f t="shared" si="16"/>
        <v>349</v>
      </c>
    </row>
    <row r="351" spans="1:8" x14ac:dyDescent="0.25">
      <c r="A351">
        <f>IF(ISNUMBER(SEARCH('Search tool (do not edit)'!$B$2,Database!F351)),1,0)</f>
        <v>0</v>
      </c>
      <c r="B351">
        <f>IF('Search tool (do not edit)'!$B$2="All geographies",1,0)</f>
        <v>1</v>
      </c>
      <c r="C351">
        <f>IF(ISNUMBER(SEARCH('Search tool (do not edit)'!$B$1,Database!E351)),1,0)</f>
        <v>0</v>
      </c>
      <c r="D351">
        <f>IF('Search tool (do not edit)'!$B$1="All priorities",1,0)</f>
        <v>1</v>
      </c>
      <c r="E351">
        <f t="shared" si="15"/>
        <v>464</v>
      </c>
      <c r="F351">
        <f>IF((A351+B351+C351+D351&gt;=2),Database!A351,"zzz")</f>
        <v>0</v>
      </c>
      <c r="G351" t="str">
        <f t="shared" si="17"/>
        <v/>
      </c>
      <c r="H351">
        <f t="shared" si="16"/>
        <v>350</v>
      </c>
    </row>
    <row r="352" spans="1:8" x14ac:dyDescent="0.25">
      <c r="A352">
        <f>IF(ISNUMBER(SEARCH('Search tool (do not edit)'!$B$2,Database!F352)),1,0)</f>
        <v>0</v>
      </c>
      <c r="B352">
        <f>IF('Search tool (do not edit)'!$B$2="All geographies",1,0)</f>
        <v>1</v>
      </c>
      <c r="C352">
        <f>IF(ISNUMBER(SEARCH('Search tool (do not edit)'!$B$1,Database!E352)),1,0)</f>
        <v>0</v>
      </c>
      <c r="D352">
        <f>IF('Search tool (do not edit)'!$B$1="All priorities",1,0)</f>
        <v>1</v>
      </c>
      <c r="E352">
        <f t="shared" si="15"/>
        <v>464</v>
      </c>
      <c r="F352">
        <f>IF((A352+B352+C352+D352&gt;=2),Database!A352,"zzz")</f>
        <v>0</v>
      </c>
      <c r="G352" t="str">
        <f t="shared" si="17"/>
        <v/>
      </c>
      <c r="H352">
        <f t="shared" si="16"/>
        <v>351</v>
      </c>
    </row>
    <row r="353" spans="1:8" x14ac:dyDescent="0.25">
      <c r="A353">
        <f>IF(ISNUMBER(SEARCH('Search tool (do not edit)'!$B$2,Database!F353)),1,0)</f>
        <v>0</v>
      </c>
      <c r="B353">
        <f>IF('Search tool (do not edit)'!$B$2="All geographies",1,0)</f>
        <v>1</v>
      </c>
      <c r="C353">
        <f>IF(ISNUMBER(SEARCH('Search tool (do not edit)'!$B$1,Database!E353)),1,0)</f>
        <v>0</v>
      </c>
      <c r="D353">
        <f>IF('Search tool (do not edit)'!$B$1="All priorities",1,0)</f>
        <v>1</v>
      </c>
      <c r="E353">
        <f t="shared" si="15"/>
        <v>464</v>
      </c>
      <c r="F353">
        <f>IF((A353+B353+C353+D353&gt;=2),Database!A353,"zzz")</f>
        <v>0</v>
      </c>
      <c r="G353" t="str">
        <f t="shared" si="17"/>
        <v/>
      </c>
      <c r="H353">
        <f t="shared" si="16"/>
        <v>352</v>
      </c>
    </row>
    <row r="354" spans="1:8" x14ac:dyDescent="0.25">
      <c r="A354">
        <f>IF(ISNUMBER(SEARCH('Search tool (do not edit)'!$B$2,Database!F354)),1,0)</f>
        <v>0</v>
      </c>
      <c r="B354">
        <f>IF('Search tool (do not edit)'!$B$2="All geographies",1,0)</f>
        <v>1</v>
      </c>
      <c r="C354">
        <f>IF(ISNUMBER(SEARCH('Search tool (do not edit)'!$B$1,Database!E354)),1,0)</f>
        <v>0</v>
      </c>
      <c r="D354">
        <f>IF('Search tool (do not edit)'!$B$1="All priorities",1,0)</f>
        <v>1</v>
      </c>
      <c r="E354">
        <f t="shared" si="15"/>
        <v>464</v>
      </c>
      <c r="F354">
        <f>IF((A354+B354+C354+D354&gt;=2),Database!A354,"zzz")</f>
        <v>0</v>
      </c>
      <c r="G354" t="str">
        <f t="shared" si="17"/>
        <v/>
      </c>
      <c r="H354">
        <f t="shared" si="16"/>
        <v>353</v>
      </c>
    </row>
    <row r="355" spans="1:8" x14ac:dyDescent="0.25">
      <c r="A355">
        <f>IF(ISNUMBER(SEARCH('Search tool (do not edit)'!$B$2,Database!F355)),1,0)</f>
        <v>0</v>
      </c>
      <c r="B355">
        <f>IF('Search tool (do not edit)'!$B$2="All geographies",1,0)</f>
        <v>1</v>
      </c>
      <c r="C355">
        <f>IF(ISNUMBER(SEARCH('Search tool (do not edit)'!$B$1,Database!E355)),1,0)</f>
        <v>0</v>
      </c>
      <c r="D355">
        <f>IF('Search tool (do not edit)'!$B$1="All priorities",1,0)</f>
        <v>1</v>
      </c>
      <c r="E355">
        <f t="shared" si="15"/>
        <v>464</v>
      </c>
      <c r="F355">
        <f>IF((A355+B355+C355+D355&gt;=2),Database!A355,"zzz")</f>
        <v>0</v>
      </c>
      <c r="G355" t="str">
        <f t="shared" si="17"/>
        <v/>
      </c>
      <c r="H355">
        <f t="shared" si="16"/>
        <v>354</v>
      </c>
    </row>
    <row r="356" spans="1:8" x14ac:dyDescent="0.25">
      <c r="A356">
        <f>IF(ISNUMBER(SEARCH('Search tool (do not edit)'!$B$2,Database!F356)),1,0)</f>
        <v>0</v>
      </c>
      <c r="B356">
        <f>IF('Search tool (do not edit)'!$B$2="All geographies",1,0)</f>
        <v>1</v>
      </c>
      <c r="C356">
        <f>IF(ISNUMBER(SEARCH('Search tool (do not edit)'!$B$1,Database!E356)),1,0)</f>
        <v>0</v>
      </c>
      <c r="D356">
        <f>IF('Search tool (do not edit)'!$B$1="All priorities",1,0)</f>
        <v>1</v>
      </c>
      <c r="E356">
        <f t="shared" si="15"/>
        <v>464</v>
      </c>
      <c r="F356">
        <f>IF((A356+B356+C356+D356&gt;=2),Database!A356,"zzz")</f>
        <v>0</v>
      </c>
      <c r="G356" t="str">
        <f t="shared" si="17"/>
        <v/>
      </c>
      <c r="H356">
        <f t="shared" si="16"/>
        <v>355</v>
      </c>
    </row>
    <row r="357" spans="1:8" x14ac:dyDescent="0.25">
      <c r="A357">
        <f>IF(ISNUMBER(SEARCH('Search tool (do not edit)'!$B$2,Database!F357)),1,0)</f>
        <v>0</v>
      </c>
      <c r="B357">
        <f>IF('Search tool (do not edit)'!$B$2="All geographies",1,0)</f>
        <v>1</v>
      </c>
      <c r="C357">
        <f>IF(ISNUMBER(SEARCH('Search tool (do not edit)'!$B$1,Database!E357)),1,0)</f>
        <v>0</v>
      </c>
      <c r="D357">
        <f>IF('Search tool (do not edit)'!$B$1="All priorities",1,0)</f>
        <v>1</v>
      </c>
      <c r="E357">
        <f t="shared" si="15"/>
        <v>464</v>
      </c>
      <c r="F357">
        <f>IF((A357+B357+C357+D357&gt;=2),Database!A357,"zzz")</f>
        <v>0</v>
      </c>
      <c r="G357" t="str">
        <f t="shared" si="17"/>
        <v/>
      </c>
      <c r="H357">
        <f t="shared" si="16"/>
        <v>356</v>
      </c>
    </row>
    <row r="358" spans="1:8" x14ac:dyDescent="0.25">
      <c r="A358">
        <f>IF(ISNUMBER(SEARCH('Search tool (do not edit)'!$B$2,Database!F358)),1,0)</f>
        <v>0</v>
      </c>
      <c r="B358">
        <f>IF('Search tool (do not edit)'!$B$2="All geographies",1,0)</f>
        <v>1</v>
      </c>
      <c r="C358">
        <f>IF(ISNUMBER(SEARCH('Search tool (do not edit)'!$B$1,Database!E358)),1,0)</f>
        <v>0</v>
      </c>
      <c r="D358">
        <f>IF('Search tool (do not edit)'!$B$1="All priorities",1,0)</f>
        <v>1</v>
      </c>
      <c r="E358">
        <f t="shared" si="15"/>
        <v>464</v>
      </c>
      <c r="F358">
        <f>IF((A358+B358+C358+D358&gt;=2),Database!A358,"zzz")</f>
        <v>0</v>
      </c>
      <c r="G358" t="str">
        <f t="shared" si="17"/>
        <v/>
      </c>
      <c r="H358">
        <f t="shared" si="16"/>
        <v>357</v>
      </c>
    </row>
    <row r="359" spans="1:8" x14ac:dyDescent="0.25">
      <c r="A359">
        <f>IF(ISNUMBER(SEARCH('Search tool (do not edit)'!$B$2,Database!F359)),1,0)</f>
        <v>0</v>
      </c>
      <c r="B359">
        <f>IF('Search tool (do not edit)'!$B$2="All geographies",1,0)</f>
        <v>1</v>
      </c>
      <c r="C359">
        <f>IF(ISNUMBER(SEARCH('Search tool (do not edit)'!$B$1,Database!E359)),1,0)</f>
        <v>0</v>
      </c>
      <c r="D359">
        <f>IF('Search tool (do not edit)'!$B$1="All priorities",1,0)</f>
        <v>1</v>
      </c>
      <c r="E359">
        <f t="shared" si="15"/>
        <v>464</v>
      </c>
      <c r="F359">
        <f>IF((A359+B359+C359+D359&gt;=2),Database!A359,"zzz")</f>
        <v>0</v>
      </c>
      <c r="G359" t="str">
        <f t="shared" si="17"/>
        <v/>
      </c>
      <c r="H359">
        <f t="shared" si="16"/>
        <v>358</v>
      </c>
    </row>
    <row r="360" spans="1:8" x14ac:dyDescent="0.25">
      <c r="A360">
        <f>IF(ISNUMBER(SEARCH('Search tool (do not edit)'!$B$2,Database!F360)),1,0)</f>
        <v>0</v>
      </c>
      <c r="B360">
        <f>IF('Search tool (do not edit)'!$B$2="All geographies",1,0)</f>
        <v>1</v>
      </c>
      <c r="C360">
        <f>IF(ISNUMBER(SEARCH('Search tool (do not edit)'!$B$1,Database!E360)),1,0)</f>
        <v>0</v>
      </c>
      <c r="D360">
        <f>IF('Search tool (do not edit)'!$B$1="All priorities",1,0)</f>
        <v>1</v>
      </c>
      <c r="E360">
        <f t="shared" si="15"/>
        <v>464</v>
      </c>
      <c r="F360">
        <f>IF((A360+B360+C360+D360&gt;=2),Database!A360,"zzz")</f>
        <v>0</v>
      </c>
      <c r="G360" t="str">
        <f t="shared" si="17"/>
        <v/>
      </c>
      <c r="H360">
        <f t="shared" si="16"/>
        <v>359</v>
      </c>
    </row>
    <row r="361" spans="1:8" x14ac:dyDescent="0.25">
      <c r="A361">
        <f>IF(ISNUMBER(SEARCH('Search tool (do not edit)'!$B$2,Database!F361)),1,0)</f>
        <v>0</v>
      </c>
      <c r="B361">
        <f>IF('Search tool (do not edit)'!$B$2="All geographies",1,0)</f>
        <v>1</v>
      </c>
      <c r="C361">
        <f>IF(ISNUMBER(SEARCH('Search tool (do not edit)'!$B$1,Database!E361)),1,0)</f>
        <v>0</v>
      </c>
      <c r="D361">
        <f>IF('Search tool (do not edit)'!$B$1="All priorities",1,0)</f>
        <v>1</v>
      </c>
      <c r="E361">
        <f t="shared" si="15"/>
        <v>464</v>
      </c>
      <c r="F361">
        <f>IF((A361+B361+C361+D361&gt;=2),Database!A361,"zzz")</f>
        <v>0</v>
      </c>
      <c r="G361" t="str">
        <f t="shared" si="17"/>
        <v/>
      </c>
      <c r="H361">
        <f t="shared" si="16"/>
        <v>360</v>
      </c>
    </row>
    <row r="362" spans="1:8" x14ac:dyDescent="0.25">
      <c r="A362">
        <f>IF(ISNUMBER(SEARCH('Search tool (do not edit)'!$B$2,Database!F362)),1,0)</f>
        <v>0</v>
      </c>
      <c r="B362">
        <f>IF('Search tool (do not edit)'!$B$2="All geographies",1,0)</f>
        <v>1</v>
      </c>
      <c r="C362">
        <f>IF(ISNUMBER(SEARCH('Search tool (do not edit)'!$B$1,Database!E362)),1,0)</f>
        <v>0</v>
      </c>
      <c r="D362">
        <f>IF('Search tool (do not edit)'!$B$1="All priorities",1,0)</f>
        <v>1</v>
      </c>
      <c r="E362">
        <f t="shared" si="15"/>
        <v>464</v>
      </c>
      <c r="F362">
        <f>IF((A362+B362+C362+D362&gt;=2),Database!A362,"zzz")</f>
        <v>0</v>
      </c>
      <c r="G362" t="str">
        <f t="shared" si="17"/>
        <v/>
      </c>
      <c r="H362">
        <f t="shared" si="16"/>
        <v>361</v>
      </c>
    </row>
    <row r="363" spans="1:8" x14ac:dyDescent="0.25">
      <c r="A363">
        <f>IF(ISNUMBER(SEARCH('Search tool (do not edit)'!$B$2,Database!F363)),1,0)</f>
        <v>0</v>
      </c>
      <c r="B363">
        <f>IF('Search tool (do not edit)'!$B$2="All geographies",1,0)</f>
        <v>1</v>
      </c>
      <c r="C363">
        <f>IF(ISNUMBER(SEARCH('Search tool (do not edit)'!$B$1,Database!E363)),1,0)</f>
        <v>0</v>
      </c>
      <c r="D363">
        <f>IF('Search tool (do not edit)'!$B$1="All priorities",1,0)</f>
        <v>1</v>
      </c>
      <c r="E363">
        <f t="shared" si="15"/>
        <v>464</v>
      </c>
      <c r="F363">
        <f>IF((A363+B363+C363+D363&gt;=2),Database!A363,"zzz")</f>
        <v>0</v>
      </c>
      <c r="G363" t="str">
        <f t="shared" si="17"/>
        <v/>
      </c>
      <c r="H363">
        <f t="shared" si="16"/>
        <v>362</v>
      </c>
    </row>
    <row r="364" spans="1:8" x14ac:dyDescent="0.25">
      <c r="A364">
        <f>IF(ISNUMBER(SEARCH('Search tool (do not edit)'!$B$2,Database!F364)),1,0)</f>
        <v>0</v>
      </c>
      <c r="B364">
        <f>IF('Search tool (do not edit)'!$B$2="All geographies",1,0)</f>
        <v>1</v>
      </c>
      <c r="C364">
        <f>IF(ISNUMBER(SEARCH('Search tool (do not edit)'!$B$1,Database!E364)),1,0)</f>
        <v>0</v>
      </c>
      <c r="D364">
        <f>IF('Search tool (do not edit)'!$B$1="All priorities",1,0)</f>
        <v>1</v>
      </c>
      <c r="E364">
        <f t="shared" si="15"/>
        <v>464</v>
      </c>
      <c r="F364">
        <f>IF((A364+B364+C364+D364&gt;=2),Database!A364,"zzz")</f>
        <v>0</v>
      </c>
      <c r="G364" t="str">
        <f t="shared" si="17"/>
        <v/>
      </c>
      <c r="H364">
        <f t="shared" si="16"/>
        <v>363</v>
      </c>
    </row>
    <row r="365" spans="1:8" x14ac:dyDescent="0.25">
      <c r="A365">
        <f>IF(ISNUMBER(SEARCH('Search tool (do not edit)'!$B$2,Database!F365)),1,0)</f>
        <v>0</v>
      </c>
      <c r="B365">
        <f>IF('Search tool (do not edit)'!$B$2="All geographies",1,0)</f>
        <v>1</v>
      </c>
      <c r="C365">
        <f>IF(ISNUMBER(SEARCH('Search tool (do not edit)'!$B$1,Database!E365)),1,0)</f>
        <v>0</v>
      </c>
      <c r="D365">
        <f>IF('Search tool (do not edit)'!$B$1="All priorities",1,0)</f>
        <v>1</v>
      </c>
      <c r="E365">
        <f t="shared" si="15"/>
        <v>464</v>
      </c>
      <c r="F365">
        <f>IF((A365+B365+C365+D365&gt;=2),Database!A365,"zzz")</f>
        <v>0</v>
      </c>
      <c r="G365" t="str">
        <f t="shared" si="17"/>
        <v/>
      </c>
      <c r="H365">
        <f t="shared" si="16"/>
        <v>364</v>
      </c>
    </row>
    <row r="366" spans="1:8" x14ac:dyDescent="0.25">
      <c r="A366">
        <f>IF(ISNUMBER(SEARCH('Search tool (do not edit)'!$B$2,Database!F366)),1,0)</f>
        <v>0</v>
      </c>
      <c r="B366">
        <f>IF('Search tool (do not edit)'!$B$2="All geographies",1,0)</f>
        <v>1</v>
      </c>
      <c r="C366">
        <f>IF(ISNUMBER(SEARCH('Search tool (do not edit)'!$B$1,Database!E366)),1,0)</f>
        <v>0</v>
      </c>
      <c r="D366">
        <f>IF('Search tool (do not edit)'!$B$1="All priorities",1,0)</f>
        <v>1</v>
      </c>
      <c r="E366">
        <f t="shared" si="15"/>
        <v>464</v>
      </c>
      <c r="F366">
        <f>IF((A366+B366+C366+D366&gt;=2),Database!A366,"zzz")</f>
        <v>0</v>
      </c>
      <c r="G366" t="str">
        <f t="shared" si="17"/>
        <v/>
      </c>
      <c r="H366">
        <f t="shared" si="16"/>
        <v>365</v>
      </c>
    </row>
    <row r="367" spans="1:8" x14ac:dyDescent="0.25">
      <c r="A367">
        <f>IF(ISNUMBER(SEARCH('Search tool (do not edit)'!$B$2,Database!F367)),1,0)</f>
        <v>0</v>
      </c>
      <c r="B367">
        <f>IF('Search tool (do not edit)'!$B$2="All geographies",1,0)</f>
        <v>1</v>
      </c>
      <c r="C367">
        <f>IF(ISNUMBER(SEARCH('Search tool (do not edit)'!$B$1,Database!E367)),1,0)</f>
        <v>0</v>
      </c>
      <c r="D367">
        <f>IF('Search tool (do not edit)'!$B$1="All priorities",1,0)</f>
        <v>1</v>
      </c>
      <c r="E367">
        <f t="shared" si="15"/>
        <v>464</v>
      </c>
      <c r="F367">
        <f>IF((A367+B367+C367+D367&gt;=2),Database!A367,"zzz")</f>
        <v>0</v>
      </c>
      <c r="G367" t="str">
        <f t="shared" si="17"/>
        <v/>
      </c>
      <c r="H367">
        <f t="shared" si="16"/>
        <v>366</v>
      </c>
    </row>
    <row r="368" spans="1:8" x14ac:dyDescent="0.25">
      <c r="A368">
        <f>IF(ISNUMBER(SEARCH('Search tool (do not edit)'!$B$2,Database!F368)),1,0)</f>
        <v>0</v>
      </c>
      <c r="B368">
        <f>IF('Search tool (do not edit)'!$B$2="All geographies",1,0)</f>
        <v>1</v>
      </c>
      <c r="C368">
        <f>IF(ISNUMBER(SEARCH('Search tool (do not edit)'!$B$1,Database!E368)),1,0)</f>
        <v>0</v>
      </c>
      <c r="D368">
        <f>IF('Search tool (do not edit)'!$B$1="All priorities",1,0)</f>
        <v>1</v>
      </c>
      <c r="E368">
        <f t="shared" si="15"/>
        <v>464</v>
      </c>
      <c r="F368">
        <f>IF((A368+B368+C368+D368&gt;=2),Database!A368,"zzz")</f>
        <v>0</v>
      </c>
      <c r="G368" t="str">
        <f t="shared" si="17"/>
        <v/>
      </c>
      <c r="H368">
        <f t="shared" si="16"/>
        <v>367</v>
      </c>
    </row>
    <row r="369" spans="1:8" x14ac:dyDescent="0.25">
      <c r="A369">
        <f>IF(ISNUMBER(SEARCH('Search tool (do not edit)'!$B$2,Database!F369)),1,0)</f>
        <v>0</v>
      </c>
      <c r="B369">
        <f>IF('Search tool (do not edit)'!$B$2="All geographies",1,0)</f>
        <v>1</v>
      </c>
      <c r="C369">
        <f>IF(ISNUMBER(SEARCH('Search tool (do not edit)'!$B$1,Database!E369)),1,0)</f>
        <v>0</v>
      </c>
      <c r="D369">
        <f>IF('Search tool (do not edit)'!$B$1="All priorities",1,0)</f>
        <v>1</v>
      </c>
      <c r="E369">
        <f t="shared" si="15"/>
        <v>464</v>
      </c>
      <c r="F369">
        <f>IF((A369+B369+C369+D369&gt;=2),Database!A369,"zzz")</f>
        <v>0</v>
      </c>
      <c r="G369" t="str">
        <f t="shared" si="17"/>
        <v/>
      </c>
      <c r="H369">
        <f t="shared" si="16"/>
        <v>368</v>
      </c>
    </row>
    <row r="370" spans="1:8" x14ac:dyDescent="0.25">
      <c r="A370">
        <f>IF(ISNUMBER(SEARCH('Search tool (do not edit)'!$B$2,Database!F370)),1,0)</f>
        <v>0</v>
      </c>
      <c r="B370">
        <f>IF('Search tool (do not edit)'!$B$2="All geographies",1,0)</f>
        <v>1</v>
      </c>
      <c r="C370">
        <f>IF(ISNUMBER(SEARCH('Search tool (do not edit)'!$B$1,Database!E370)),1,0)</f>
        <v>0</v>
      </c>
      <c r="D370">
        <f>IF('Search tool (do not edit)'!$B$1="All priorities",1,0)</f>
        <v>1</v>
      </c>
      <c r="E370">
        <f t="shared" si="15"/>
        <v>464</v>
      </c>
      <c r="F370">
        <f>IF((A370+B370+C370+D370&gt;=2),Database!A370,"zzz")</f>
        <v>0</v>
      </c>
      <c r="G370" t="str">
        <f t="shared" si="17"/>
        <v/>
      </c>
      <c r="H370">
        <f t="shared" si="16"/>
        <v>369</v>
      </c>
    </row>
    <row r="371" spans="1:8" x14ac:dyDescent="0.25">
      <c r="A371">
        <f>IF(ISNUMBER(SEARCH('Search tool (do not edit)'!$B$2,Database!F371)),1,0)</f>
        <v>0</v>
      </c>
      <c r="B371">
        <f>IF('Search tool (do not edit)'!$B$2="All geographies",1,0)</f>
        <v>1</v>
      </c>
      <c r="C371">
        <f>IF(ISNUMBER(SEARCH('Search tool (do not edit)'!$B$1,Database!E371)),1,0)</f>
        <v>0</v>
      </c>
      <c r="D371">
        <f>IF('Search tool (do not edit)'!$B$1="All priorities",1,0)</f>
        <v>1</v>
      </c>
      <c r="E371">
        <f t="shared" si="15"/>
        <v>464</v>
      </c>
      <c r="F371">
        <f>IF((A371+B371+C371+D371&gt;=2),Database!A371,"zzz")</f>
        <v>0</v>
      </c>
      <c r="G371" t="str">
        <f t="shared" si="17"/>
        <v/>
      </c>
      <c r="H371">
        <f t="shared" si="16"/>
        <v>370</v>
      </c>
    </row>
    <row r="372" spans="1:8" x14ac:dyDescent="0.25">
      <c r="A372">
        <f>IF(ISNUMBER(SEARCH('Search tool (do not edit)'!$B$2,Database!F372)),1,0)</f>
        <v>0</v>
      </c>
      <c r="B372">
        <f>IF('Search tool (do not edit)'!$B$2="All geographies",1,0)</f>
        <v>1</v>
      </c>
      <c r="C372">
        <f>IF(ISNUMBER(SEARCH('Search tool (do not edit)'!$B$1,Database!E372)),1,0)</f>
        <v>0</v>
      </c>
      <c r="D372">
        <f>IF('Search tool (do not edit)'!$B$1="All priorities",1,0)</f>
        <v>1</v>
      </c>
      <c r="E372">
        <f t="shared" si="15"/>
        <v>464</v>
      </c>
      <c r="F372">
        <f>IF((A372+B372+C372+D372&gt;=2),Database!A372,"zzz")</f>
        <v>0</v>
      </c>
      <c r="G372" t="str">
        <f t="shared" si="17"/>
        <v/>
      </c>
      <c r="H372">
        <f t="shared" si="16"/>
        <v>371</v>
      </c>
    </row>
    <row r="373" spans="1:8" x14ac:dyDescent="0.25">
      <c r="A373">
        <f>IF(ISNUMBER(SEARCH('Search tool (do not edit)'!$B$2,Database!F373)),1,0)</f>
        <v>0</v>
      </c>
      <c r="B373">
        <f>IF('Search tool (do not edit)'!$B$2="All geographies",1,0)</f>
        <v>1</v>
      </c>
      <c r="C373">
        <f>IF(ISNUMBER(SEARCH('Search tool (do not edit)'!$B$1,Database!E373)),1,0)</f>
        <v>0</v>
      </c>
      <c r="D373">
        <f>IF('Search tool (do not edit)'!$B$1="All priorities",1,0)</f>
        <v>1</v>
      </c>
      <c r="E373">
        <f t="shared" si="15"/>
        <v>464</v>
      </c>
      <c r="F373">
        <f>IF((A373+B373+C373+D373&gt;=2),Database!A373,"zzz")</f>
        <v>0</v>
      </c>
      <c r="G373" t="str">
        <f t="shared" si="17"/>
        <v/>
      </c>
      <c r="H373">
        <f t="shared" si="16"/>
        <v>372</v>
      </c>
    </row>
    <row r="374" spans="1:8" x14ac:dyDescent="0.25">
      <c r="A374">
        <f>IF(ISNUMBER(SEARCH('Search tool (do not edit)'!$B$2,Database!F374)),1,0)</f>
        <v>0</v>
      </c>
      <c r="B374">
        <f>IF('Search tool (do not edit)'!$B$2="All geographies",1,0)</f>
        <v>1</v>
      </c>
      <c r="C374">
        <f>IF(ISNUMBER(SEARCH('Search tool (do not edit)'!$B$1,Database!E374)),1,0)</f>
        <v>0</v>
      </c>
      <c r="D374">
        <f>IF('Search tool (do not edit)'!$B$1="All priorities",1,0)</f>
        <v>1</v>
      </c>
      <c r="E374">
        <f t="shared" si="15"/>
        <v>464</v>
      </c>
      <c r="F374">
        <f>IF((A374+B374+C374+D374&gt;=2),Database!A374,"zzz")</f>
        <v>0</v>
      </c>
      <c r="G374" t="str">
        <f t="shared" si="17"/>
        <v/>
      </c>
      <c r="H374">
        <f t="shared" si="16"/>
        <v>373</v>
      </c>
    </row>
    <row r="375" spans="1:8" x14ac:dyDescent="0.25">
      <c r="A375">
        <f>IF(ISNUMBER(SEARCH('Search tool (do not edit)'!$B$2,Database!F375)),1,0)</f>
        <v>0</v>
      </c>
      <c r="B375">
        <f>IF('Search tool (do not edit)'!$B$2="All geographies",1,0)</f>
        <v>1</v>
      </c>
      <c r="C375">
        <f>IF(ISNUMBER(SEARCH('Search tool (do not edit)'!$B$1,Database!E375)),1,0)</f>
        <v>0</v>
      </c>
      <c r="D375">
        <f>IF('Search tool (do not edit)'!$B$1="All priorities",1,0)</f>
        <v>1</v>
      </c>
      <c r="E375">
        <f t="shared" si="15"/>
        <v>464</v>
      </c>
      <c r="F375">
        <f>IF((A375+B375+C375+D375&gt;=2),Database!A375,"zzz")</f>
        <v>0</v>
      </c>
      <c r="G375" t="str">
        <f t="shared" si="17"/>
        <v/>
      </c>
      <c r="H375">
        <f t="shared" si="16"/>
        <v>374</v>
      </c>
    </row>
    <row r="376" spans="1:8" x14ac:dyDescent="0.25">
      <c r="A376">
        <f>IF(ISNUMBER(SEARCH('Search tool (do not edit)'!$B$2,Database!F376)),1,0)</f>
        <v>0</v>
      </c>
      <c r="B376">
        <f>IF('Search tool (do not edit)'!$B$2="All geographies",1,0)</f>
        <v>1</v>
      </c>
      <c r="C376">
        <f>IF(ISNUMBER(SEARCH('Search tool (do not edit)'!$B$1,Database!E376)),1,0)</f>
        <v>0</v>
      </c>
      <c r="D376">
        <f>IF('Search tool (do not edit)'!$B$1="All priorities",1,0)</f>
        <v>1</v>
      </c>
      <c r="E376">
        <f t="shared" si="15"/>
        <v>464</v>
      </c>
      <c r="F376">
        <f>IF((A376+B376+C376+D376&gt;=2),Database!A376,"zzz")</f>
        <v>0</v>
      </c>
      <c r="G376" t="str">
        <f t="shared" si="17"/>
        <v/>
      </c>
      <c r="H376">
        <f t="shared" si="16"/>
        <v>375</v>
      </c>
    </row>
    <row r="377" spans="1:8" x14ac:dyDescent="0.25">
      <c r="A377">
        <f>IF(ISNUMBER(SEARCH('Search tool (do not edit)'!$B$2,Database!F377)),1,0)</f>
        <v>0</v>
      </c>
      <c r="B377">
        <f>IF('Search tool (do not edit)'!$B$2="All geographies",1,0)</f>
        <v>1</v>
      </c>
      <c r="C377">
        <f>IF(ISNUMBER(SEARCH('Search tool (do not edit)'!$B$1,Database!E377)),1,0)</f>
        <v>0</v>
      </c>
      <c r="D377">
        <f>IF('Search tool (do not edit)'!$B$1="All priorities",1,0)</f>
        <v>1</v>
      </c>
      <c r="E377">
        <f t="shared" si="15"/>
        <v>464</v>
      </c>
      <c r="F377">
        <f>IF((A377+B377+C377+D377&gt;=2),Database!A377,"zzz")</f>
        <v>0</v>
      </c>
      <c r="G377" t="str">
        <f t="shared" si="17"/>
        <v/>
      </c>
      <c r="H377">
        <f t="shared" si="16"/>
        <v>376</v>
      </c>
    </row>
    <row r="378" spans="1:8" x14ac:dyDescent="0.25">
      <c r="A378">
        <f>IF(ISNUMBER(SEARCH('Search tool (do not edit)'!$B$2,Database!F378)),1,0)</f>
        <v>0</v>
      </c>
      <c r="B378">
        <f>IF('Search tool (do not edit)'!$B$2="All geographies",1,0)</f>
        <v>1</v>
      </c>
      <c r="C378">
        <f>IF(ISNUMBER(SEARCH('Search tool (do not edit)'!$B$1,Database!E378)),1,0)</f>
        <v>0</v>
      </c>
      <c r="D378">
        <f>IF('Search tool (do not edit)'!$B$1="All priorities",1,0)</f>
        <v>1</v>
      </c>
      <c r="E378">
        <f t="shared" si="15"/>
        <v>464</v>
      </c>
      <c r="F378">
        <f>IF((A378+B378+C378+D378&gt;=2),Database!A378,"zzz")</f>
        <v>0</v>
      </c>
      <c r="G378" t="str">
        <f t="shared" si="17"/>
        <v/>
      </c>
      <c r="H378">
        <f t="shared" si="16"/>
        <v>377</v>
      </c>
    </row>
    <row r="379" spans="1:8" x14ac:dyDescent="0.25">
      <c r="A379">
        <f>IF(ISNUMBER(SEARCH('Search tool (do not edit)'!$B$2,Database!F379)),1,0)</f>
        <v>0</v>
      </c>
      <c r="B379">
        <f>IF('Search tool (do not edit)'!$B$2="All geographies",1,0)</f>
        <v>1</v>
      </c>
      <c r="C379">
        <f>IF(ISNUMBER(SEARCH('Search tool (do not edit)'!$B$1,Database!E379)),1,0)</f>
        <v>0</v>
      </c>
      <c r="D379">
        <f>IF('Search tool (do not edit)'!$B$1="All priorities",1,0)</f>
        <v>1</v>
      </c>
      <c r="E379">
        <f t="shared" si="15"/>
        <v>464</v>
      </c>
      <c r="F379">
        <f>IF((A379+B379+C379+D379&gt;=2),Database!A379,"zzz")</f>
        <v>0</v>
      </c>
      <c r="G379" t="str">
        <f t="shared" si="17"/>
        <v/>
      </c>
      <c r="H379">
        <f t="shared" si="16"/>
        <v>378</v>
      </c>
    </row>
    <row r="380" spans="1:8" x14ac:dyDescent="0.25">
      <c r="A380">
        <f>IF(ISNUMBER(SEARCH('Search tool (do not edit)'!$B$2,Database!F380)),1,0)</f>
        <v>0</v>
      </c>
      <c r="B380">
        <f>IF('Search tool (do not edit)'!$B$2="All geographies",1,0)</f>
        <v>1</v>
      </c>
      <c r="C380">
        <f>IF(ISNUMBER(SEARCH('Search tool (do not edit)'!$B$1,Database!E380)),1,0)</f>
        <v>0</v>
      </c>
      <c r="D380">
        <f>IF('Search tool (do not edit)'!$B$1="All priorities",1,0)</f>
        <v>1</v>
      </c>
      <c r="E380">
        <f t="shared" si="15"/>
        <v>464</v>
      </c>
      <c r="F380">
        <f>IF((A380+B380+C380+D380&gt;=2),Database!A380,"zzz")</f>
        <v>0</v>
      </c>
      <c r="G380" t="str">
        <f t="shared" si="17"/>
        <v/>
      </c>
      <c r="H380">
        <f t="shared" si="16"/>
        <v>379</v>
      </c>
    </row>
    <row r="381" spans="1:8" x14ac:dyDescent="0.25">
      <c r="A381">
        <f>IF(ISNUMBER(SEARCH('Search tool (do not edit)'!$B$2,Database!F381)),1,0)</f>
        <v>0</v>
      </c>
      <c r="B381">
        <f>IF('Search tool (do not edit)'!$B$2="All geographies",1,0)</f>
        <v>1</v>
      </c>
      <c r="C381">
        <f>IF(ISNUMBER(SEARCH('Search tool (do not edit)'!$B$1,Database!E381)),1,0)</f>
        <v>0</v>
      </c>
      <c r="D381">
        <f>IF('Search tool (do not edit)'!$B$1="All priorities",1,0)</f>
        <v>1</v>
      </c>
      <c r="E381">
        <f t="shared" si="15"/>
        <v>464</v>
      </c>
      <c r="F381">
        <f>IF((A381+B381+C381+D381&gt;=2),Database!A381,"zzz")</f>
        <v>0</v>
      </c>
      <c r="G381" t="str">
        <f t="shared" si="17"/>
        <v/>
      </c>
      <c r="H381">
        <f t="shared" si="16"/>
        <v>380</v>
      </c>
    </row>
    <row r="382" spans="1:8" x14ac:dyDescent="0.25">
      <c r="A382">
        <f>IF(ISNUMBER(SEARCH('Search tool (do not edit)'!$B$2,Database!F382)),1,0)</f>
        <v>0</v>
      </c>
      <c r="B382">
        <f>IF('Search tool (do not edit)'!$B$2="All geographies",1,0)</f>
        <v>1</v>
      </c>
      <c r="C382">
        <f>IF(ISNUMBER(SEARCH('Search tool (do not edit)'!$B$1,Database!E382)),1,0)</f>
        <v>0</v>
      </c>
      <c r="D382">
        <f>IF('Search tool (do not edit)'!$B$1="All priorities",1,0)</f>
        <v>1</v>
      </c>
      <c r="E382">
        <f t="shared" si="15"/>
        <v>464</v>
      </c>
      <c r="F382">
        <f>IF((A382+B382+C382+D382&gt;=2),Database!A382,"zzz")</f>
        <v>0</v>
      </c>
      <c r="G382" t="str">
        <f t="shared" si="17"/>
        <v/>
      </c>
      <c r="H382">
        <f t="shared" si="16"/>
        <v>381</v>
      </c>
    </row>
    <row r="383" spans="1:8" x14ac:dyDescent="0.25">
      <c r="A383">
        <f>IF(ISNUMBER(SEARCH('Search tool (do not edit)'!$B$2,Database!F383)),1,0)</f>
        <v>0</v>
      </c>
      <c r="B383">
        <f>IF('Search tool (do not edit)'!$B$2="All geographies",1,0)</f>
        <v>1</v>
      </c>
      <c r="C383">
        <f>IF(ISNUMBER(SEARCH('Search tool (do not edit)'!$B$1,Database!E383)),1,0)</f>
        <v>0</v>
      </c>
      <c r="D383">
        <f>IF('Search tool (do not edit)'!$B$1="All priorities",1,0)</f>
        <v>1</v>
      </c>
      <c r="E383">
        <f t="shared" si="15"/>
        <v>464</v>
      </c>
      <c r="F383">
        <f>IF((A383+B383+C383+D383&gt;=2),Database!A383,"zzz")</f>
        <v>0</v>
      </c>
      <c r="G383" t="str">
        <f t="shared" si="17"/>
        <v/>
      </c>
      <c r="H383">
        <f t="shared" si="16"/>
        <v>382</v>
      </c>
    </row>
    <row r="384" spans="1:8" x14ac:dyDescent="0.25">
      <c r="A384">
        <f>IF(ISNUMBER(SEARCH('Search tool (do not edit)'!$B$2,Database!F384)),1,0)</f>
        <v>0</v>
      </c>
      <c r="B384">
        <f>IF('Search tool (do not edit)'!$B$2="All geographies",1,0)</f>
        <v>1</v>
      </c>
      <c r="C384">
        <f>IF(ISNUMBER(SEARCH('Search tool (do not edit)'!$B$1,Database!E384)),1,0)</f>
        <v>0</v>
      </c>
      <c r="D384">
        <f>IF('Search tool (do not edit)'!$B$1="All priorities",1,0)</f>
        <v>1</v>
      </c>
      <c r="E384">
        <f t="shared" si="15"/>
        <v>464</v>
      </c>
      <c r="F384">
        <f>IF((A384+B384+C384+D384&gt;=2),Database!A384,"zzz")</f>
        <v>0</v>
      </c>
      <c r="G384" t="str">
        <f t="shared" si="17"/>
        <v/>
      </c>
      <c r="H384">
        <f t="shared" si="16"/>
        <v>383</v>
      </c>
    </row>
    <row r="385" spans="1:8" x14ac:dyDescent="0.25">
      <c r="A385">
        <f>IF(ISNUMBER(SEARCH('Search tool (do not edit)'!$B$2,Database!F385)),1,0)</f>
        <v>0</v>
      </c>
      <c r="B385">
        <f>IF('Search tool (do not edit)'!$B$2="All geographies",1,0)</f>
        <v>1</v>
      </c>
      <c r="C385">
        <f>IF(ISNUMBER(SEARCH('Search tool (do not edit)'!$B$1,Database!E385)),1,0)</f>
        <v>0</v>
      </c>
      <c r="D385">
        <f>IF('Search tool (do not edit)'!$B$1="All priorities",1,0)</f>
        <v>1</v>
      </c>
      <c r="E385">
        <f t="shared" si="15"/>
        <v>464</v>
      </c>
      <c r="F385">
        <f>IF((A385+B385+C385+D385&gt;=2),Database!A385,"zzz")</f>
        <v>0</v>
      </c>
      <c r="G385" t="str">
        <f t="shared" si="17"/>
        <v/>
      </c>
      <c r="H385">
        <f t="shared" si="16"/>
        <v>384</v>
      </c>
    </row>
    <row r="386" spans="1:8" x14ac:dyDescent="0.25">
      <c r="A386">
        <f>IF(ISNUMBER(SEARCH('Search tool (do not edit)'!$B$2,Database!F386)),1,0)</f>
        <v>0</v>
      </c>
      <c r="B386">
        <f>IF('Search tool (do not edit)'!$B$2="All geographies",1,0)</f>
        <v>1</v>
      </c>
      <c r="C386">
        <f>IF(ISNUMBER(SEARCH('Search tool (do not edit)'!$B$1,Database!E386)),1,0)</f>
        <v>0</v>
      </c>
      <c r="D386">
        <f>IF('Search tool (do not edit)'!$B$1="All priorities",1,0)</f>
        <v>1</v>
      </c>
      <c r="E386">
        <f t="shared" ref="E386:E449" si="18">COUNTIF($F$2:$F$500,"&lt;="&amp;F386)</f>
        <v>464</v>
      </c>
      <c r="F386">
        <f>IF((A386+B386+C386+D386&gt;=2),Database!A386,"zzz")</f>
        <v>0</v>
      </c>
      <c r="G386" t="str">
        <f t="shared" si="17"/>
        <v/>
      </c>
      <c r="H386">
        <f t="shared" ref="H386:H449" si="19">ROW(H385)</f>
        <v>385</v>
      </c>
    </row>
    <row r="387" spans="1:8" x14ac:dyDescent="0.25">
      <c r="A387">
        <f>IF(ISNUMBER(SEARCH('Search tool (do not edit)'!$B$2,Database!F387)),1,0)</f>
        <v>0</v>
      </c>
      <c r="B387">
        <f>IF('Search tool (do not edit)'!$B$2="All geographies",1,0)</f>
        <v>1</v>
      </c>
      <c r="C387">
        <f>IF(ISNUMBER(SEARCH('Search tool (do not edit)'!$B$1,Database!E387)),1,0)</f>
        <v>0</v>
      </c>
      <c r="D387">
        <f>IF('Search tool (do not edit)'!$B$1="All priorities",1,0)</f>
        <v>1</v>
      </c>
      <c r="E387">
        <f t="shared" si="18"/>
        <v>464</v>
      </c>
      <c r="F387">
        <f>IF((A387+B387+C387+D387&gt;=2),Database!A387,"zzz")</f>
        <v>0</v>
      </c>
      <c r="G387" t="str">
        <f t="shared" ref="G387:G450" si="20">IFERROR(IF(VLOOKUP(H387,$E$2:$F$501,2,FALSE)="zzz","",VLOOKUP(H387,$E$2:$F$501,2,FALSE)),"")</f>
        <v/>
      </c>
      <c r="H387">
        <f t="shared" si="19"/>
        <v>386</v>
      </c>
    </row>
    <row r="388" spans="1:8" x14ac:dyDescent="0.25">
      <c r="A388">
        <f>IF(ISNUMBER(SEARCH('Search tool (do not edit)'!$B$2,Database!F388)),1,0)</f>
        <v>0</v>
      </c>
      <c r="B388">
        <f>IF('Search tool (do not edit)'!$B$2="All geographies",1,0)</f>
        <v>1</v>
      </c>
      <c r="C388">
        <f>IF(ISNUMBER(SEARCH('Search tool (do not edit)'!$B$1,Database!E388)),1,0)</f>
        <v>0</v>
      </c>
      <c r="D388">
        <f>IF('Search tool (do not edit)'!$B$1="All priorities",1,0)</f>
        <v>1</v>
      </c>
      <c r="E388">
        <f t="shared" si="18"/>
        <v>464</v>
      </c>
      <c r="F388">
        <f>IF((A388+B388+C388+D388&gt;=2),Database!A388,"zzz")</f>
        <v>0</v>
      </c>
      <c r="G388" t="str">
        <f t="shared" si="20"/>
        <v/>
      </c>
      <c r="H388">
        <f t="shared" si="19"/>
        <v>387</v>
      </c>
    </row>
    <row r="389" spans="1:8" x14ac:dyDescent="0.25">
      <c r="A389">
        <f>IF(ISNUMBER(SEARCH('Search tool (do not edit)'!$B$2,Database!F389)),1,0)</f>
        <v>0</v>
      </c>
      <c r="B389">
        <f>IF('Search tool (do not edit)'!$B$2="All geographies",1,0)</f>
        <v>1</v>
      </c>
      <c r="C389">
        <f>IF(ISNUMBER(SEARCH('Search tool (do not edit)'!$B$1,Database!E389)),1,0)</f>
        <v>0</v>
      </c>
      <c r="D389">
        <f>IF('Search tool (do not edit)'!$B$1="All priorities",1,0)</f>
        <v>1</v>
      </c>
      <c r="E389">
        <f t="shared" si="18"/>
        <v>464</v>
      </c>
      <c r="F389">
        <f>IF((A389+B389+C389+D389&gt;=2),Database!A389,"zzz")</f>
        <v>0</v>
      </c>
      <c r="G389" t="str">
        <f t="shared" si="20"/>
        <v/>
      </c>
      <c r="H389">
        <f t="shared" si="19"/>
        <v>388</v>
      </c>
    </row>
    <row r="390" spans="1:8" x14ac:dyDescent="0.25">
      <c r="A390">
        <f>IF(ISNUMBER(SEARCH('Search tool (do not edit)'!$B$2,Database!F390)),1,0)</f>
        <v>0</v>
      </c>
      <c r="B390">
        <f>IF('Search tool (do not edit)'!$B$2="All geographies",1,0)</f>
        <v>1</v>
      </c>
      <c r="C390">
        <f>IF(ISNUMBER(SEARCH('Search tool (do not edit)'!$B$1,Database!E390)),1,0)</f>
        <v>0</v>
      </c>
      <c r="D390">
        <f>IF('Search tool (do not edit)'!$B$1="All priorities",1,0)</f>
        <v>1</v>
      </c>
      <c r="E390">
        <f t="shared" si="18"/>
        <v>464</v>
      </c>
      <c r="F390">
        <f>IF((A390+B390+C390+D390&gt;=2),Database!A390,"zzz")</f>
        <v>0</v>
      </c>
      <c r="G390" t="str">
        <f t="shared" si="20"/>
        <v/>
      </c>
      <c r="H390">
        <f t="shared" si="19"/>
        <v>389</v>
      </c>
    </row>
    <row r="391" spans="1:8" x14ac:dyDescent="0.25">
      <c r="A391">
        <f>IF(ISNUMBER(SEARCH('Search tool (do not edit)'!$B$2,Database!F391)),1,0)</f>
        <v>0</v>
      </c>
      <c r="B391">
        <f>IF('Search tool (do not edit)'!$B$2="All geographies",1,0)</f>
        <v>1</v>
      </c>
      <c r="C391">
        <f>IF(ISNUMBER(SEARCH('Search tool (do not edit)'!$B$1,Database!E391)),1,0)</f>
        <v>0</v>
      </c>
      <c r="D391">
        <f>IF('Search tool (do not edit)'!$B$1="All priorities",1,0)</f>
        <v>1</v>
      </c>
      <c r="E391">
        <f t="shared" si="18"/>
        <v>464</v>
      </c>
      <c r="F391">
        <f>IF((A391+B391+C391+D391&gt;=2),Database!A391,"zzz")</f>
        <v>0</v>
      </c>
      <c r="G391" t="str">
        <f t="shared" si="20"/>
        <v/>
      </c>
      <c r="H391">
        <f t="shared" si="19"/>
        <v>390</v>
      </c>
    </row>
    <row r="392" spans="1:8" x14ac:dyDescent="0.25">
      <c r="A392">
        <f>IF(ISNUMBER(SEARCH('Search tool (do not edit)'!$B$2,Database!F392)),1,0)</f>
        <v>0</v>
      </c>
      <c r="B392">
        <f>IF('Search tool (do not edit)'!$B$2="All geographies",1,0)</f>
        <v>1</v>
      </c>
      <c r="C392">
        <f>IF(ISNUMBER(SEARCH('Search tool (do not edit)'!$B$1,Database!E392)),1,0)</f>
        <v>0</v>
      </c>
      <c r="D392">
        <f>IF('Search tool (do not edit)'!$B$1="All priorities",1,0)</f>
        <v>1</v>
      </c>
      <c r="E392">
        <f t="shared" si="18"/>
        <v>464</v>
      </c>
      <c r="F392">
        <f>IF((A392+B392+C392+D392&gt;=2),Database!A392,"zzz")</f>
        <v>0</v>
      </c>
      <c r="G392" t="str">
        <f t="shared" si="20"/>
        <v/>
      </c>
      <c r="H392">
        <f t="shared" si="19"/>
        <v>391</v>
      </c>
    </row>
    <row r="393" spans="1:8" x14ac:dyDescent="0.25">
      <c r="A393">
        <f>IF(ISNUMBER(SEARCH('Search tool (do not edit)'!$B$2,Database!F393)),1,0)</f>
        <v>0</v>
      </c>
      <c r="B393">
        <f>IF('Search tool (do not edit)'!$B$2="All geographies",1,0)</f>
        <v>1</v>
      </c>
      <c r="C393">
        <f>IF(ISNUMBER(SEARCH('Search tool (do not edit)'!$B$1,Database!E393)),1,0)</f>
        <v>0</v>
      </c>
      <c r="D393">
        <f>IF('Search tool (do not edit)'!$B$1="All priorities",1,0)</f>
        <v>1</v>
      </c>
      <c r="E393">
        <f t="shared" si="18"/>
        <v>464</v>
      </c>
      <c r="F393">
        <f>IF((A393+B393+C393+D393&gt;=2),Database!A393,"zzz")</f>
        <v>0</v>
      </c>
      <c r="G393" t="str">
        <f t="shared" si="20"/>
        <v/>
      </c>
      <c r="H393">
        <f t="shared" si="19"/>
        <v>392</v>
      </c>
    </row>
    <row r="394" spans="1:8" x14ac:dyDescent="0.25">
      <c r="A394">
        <f>IF(ISNUMBER(SEARCH('Search tool (do not edit)'!$B$2,Database!F394)),1,0)</f>
        <v>0</v>
      </c>
      <c r="B394">
        <f>IF('Search tool (do not edit)'!$B$2="All geographies",1,0)</f>
        <v>1</v>
      </c>
      <c r="C394">
        <f>IF(ISNUMBER(SEARCH('Search tool (do not edit)'!$B$1,Database!E394)),1,0)</f>
        <v>0</v>
      </c>
      <c r="D394">
        <f>IF('Search tool (do not edit)'!$B$1="All priorities",1,0)</f>
        <v>1</v>
      </c>
      <c r="E394">
        <f t="shared" si="18"/>
        <v>464</v>
      </c>
      <c r="F394">
        <f>IF((A394+B394+C394+D394&gt;=2),Database!A394,"zzz")</f>
        <v>0</v>
      </c>
      <c r="G394" t="str">
        <f t="shared" si="20"/>
        <v/>
      </c>
      <c r="H394">
        <f t="shared" si="19"/>
        <v>393</v>
      </c>
    </row>
    <row r="395" spans="1:8" x14ac:dyDescent="0.25">
      <c r="A395">
        <f>IF(ISNUMBER(SEARCH('Search tool (do not edit)'!$B$2,Database!F395)),1,0)</f>
        <v>0</v>
      </c>
      <c r="B395">
        <f>IF('Search tool (do not edit)'!$B$2="All geographies",1,0)</f>
        <v>1</v>
      </c>
      <c r="C395">
        <f>IF(ISNUMBER(SEARCH('Search tool (do not edit)'!$B$1,Database!E395)),1,0)</f>
        <v>0</v>
      </c>
      <c r="D395">
        <f>IF('Search tool (do not edit)'!$B$1="All priorities",1,0)</f>
        <v>1</v>
      </c>
      <c r="E395">
        <f t="shared" si="18"/>
        <v>464</v>
      </c>
      <c r="F395">
        <f>IF((A395+B395+C395+D395&gt;=2),Database!A395,"zzz")</f>
        <v>0</v>
      </c>
      <c r="G395" t="str">
        <f t="shared" si="20"/>
        <v/>
      </c>
      <c r="H395">
        <f t="shared" si="19"/>
        <v>394</v>
      </c>
    </row>
    <row r="396" spans="1:8" x14ac:dyDescent="0.25">
      <c r="A396">
        <f>IF(ISNUMBER(SEARCH('Search tool (do not edit)'!$B$2,Database!F396)),1,0)</f>
        <v>0</v>
      </c>
      <c r="B396">
        <f>IF('Search tool (do not edit)'!$B$2="All geographies",1,0)</f>
        <v>1</v>
      </c>
      <c r="C396">
        <f>IF(ISNUMBER(SEARCH('Search tool (do not edit)'!$B$1,Database!E396)),1,0)</f>
        <v>0</v>
      </c>
      <c r="D396">
        <f>IF('Search tool (do not edit)'!$B$1="All priorities",1,0)</f>
        <v>1</v>
      </c>
      <c r="E396">
        <f t="shared" si="18"/>
        <v>464</v>
      </c>
      <c r="F396">
        <f>IF((A396+B396+C396+D396&gt;=2),Database!A396,"zzz")</f>
        <v>0</v>
      </c>
      <c r="G396" t="str">
        <f t="shared" si="20"/>
        <v/>
      </c>
      <c r="H396">
        <f t="shared" si="19"/>
        <v>395</v>
      </c>
    </row>
    <row r="397" spans="1:8" x14ac:dyDescent="0.25">
      <c r="A397">
        <f>IF(ISNUMBER(SEARCH('Search tool (do not edit)'!$B$2,Database!F397)),1,0)</f>
        <v>0</v>
      </c>
      <c r="B397">
        <f>IF('Search tool (do not edit)'!$B$2="All geographies",1,0)</f>
        <v>1</v>
      </c>
      <c r="C397">
        <f>IF(ISNUMBER(SEARCH('Search tool (do not edit)'!$B$1,Database!E397)),1,0)</f>
        <v>0</v>
      </c>
      <c r="D397">
        <f>IF('Search tool (do not edit)'!$B$1="All priorities",1,0)</f>
        <v>1</v>
      </c>
      <c r="E397">
        <f t="shared" si="18"/>
        <v>464</v>
      </c>
      <c r="F397">
        <f>IF((A397+B397+C397+D397&gt;=2),Database!A397,"zzz")</f>
        <v>0</v>
      </c>
      <c r="G397" t="str">
        <f t="shared" si="20"/>
        <v/>
      </c>
      <c r="H397">
        <f t="shared" si="19"/>
        <v>396</v>
      </c>
    </row>
    <row r="398" spans="1:8" x14ac:dyDescent="0.25">
      <c r="A398">
        <f>IF(ISNUMBER(SEARCH('Search tool (do not edit)'!$B$2,Database!F398)),1,0)</f>
        <v>0</v>
      </c>
      <c r="B398">
        <f>IF('Search tool (do not edit)'!$B$2="All geographies",1,0)</f>
        <v>1</v>
      </c>
      <c r="C398">
        <f>IF(ISNUMBER(SEARCH('Search tool (do not edit)'!$B$1,Database!E398)),1,0)</f>
        <v>0</v>
      </c>
      <c r="D398">
        <f>IF('Search tool (do not edit)'!$B$1="All priorities",1,0)</f>
        <v>1</v>
      </c>
      <c r="E398">
        <f t="shared" si="18"/>
        <v>464</v>
      </c>
      <c r="F398">
        <f>IF((A398+B398+C398+D398&gt;=2),Database!A398,"zzz")</f>
        <v>0</v>
      </c>
      <c r="G398" t="str">
        <f t="shared" si="20"/>
        <v/>
      </c>
      <c r="H398">
        <f t="shared" si="19"/>
        <v>397</v>
      </c>
    </row>
    <row r="399" spans="1:8" x14ac:dyDescent="0.25">
      <c r="A399">
        <f>IF(ISNUMBER(SEARCH('Search tool (do not edit)'!$B$2,Database!F399)),1,0)</f>
        <v>0</v>
      </c>
      <c r="B399">
        <f>IF('Search tool (do not edit)'!$B$2="All geographies",1,0)</f>
        <v>1</v>
      </c>
      <c r="C399">
        <f>IF(ISNUMBER(SEARCH('Search tool (do not edit)'!$B$1,Database!E399)),1,0)</f>
        <v>0</v>
      </c>
      <c r="D399">
        <f>IF('Search tool (do not edit)'!$B$1="All priorities",1,0)</f>
        <v>1</v>
      </c>
      <c r="E399">
        <f t="shared" si="18"/>
        <v>464</v>
      </c>
      <c r="F399">
        <f>IF((A399+B399+C399+D399&gt;=2),Database!A399,"zzz")</f>
        <v>0</v>
      </c>
      <c r="G399" t="str">
        <f t="shared" si="20"/>
        <v/>
      </c>
      <c r="H399">
        <f t="shared" si="19"/>
        <v>398</v>
      </c>
    </row>
    <row r="400" spans="1:8" x14ac:dyDescent="0.25">
      <c r="A400">
        <f>IF(ISNUMBER(SEARCH('Search tool (do not edit)'!$B$2,Database!F400)),1,0)</f>
        <v>0</v>
      </c>
      <c r="B400">
        <f>IF('Search tool (do not edit)'!$B$2="All geographies",1,0)</f>
        <v>1</v>
      </c>
      <c r="C400">
        <f>IF(ISNUMBER(SEARCH('Search tool (do not edit)'!$B$1,Database!E400)),1,0)</f>
        <v>0</v>
      </c>
      <c r="D400">
        <f>IF('Search tool (do not edit)'!$B$1="All priorities",1,0)</f>
        <v>1</v>
      </c>
      <c r="E400">
        <f t="shared" si="18"/>
        <v>464</v>
      </c>
      <c r="F400">
        <f>IF((A400+B400+C400+D400&gt;=2),Database!A400,"zzz")</f>
        <v>0</v>
      </c>
      <c r="G400" t="str">
        <f t="shared" si="20"/>
        <v/>
      </c>
      <c r="H400">
        <f t="shared" si="19"/>
        <v>399</v>
      </c>
    </row>
    <row r="401" spans="1:8" x14ac:dyDescent="0.25">
      <c r="A401">
        <f>IF(ISNUMBER(SEARCH('Search tool (do not edit)'!$B$2,Database!F401)),1,0)</f>
        <v>0</v>
      </c>
      <c r="B401">
        <f>IF('Search tool (do not edit)'!$B$2="All geographies",1,0)</f>
        <v>1</v>
      </c>
      <c r="C401">
        <f>IF(ISNUMBER(SEARCH('Search tool (do not edit)'!$B$1,Database!E401)),1,0)</f>
        <v>0</v>
      </c>
      <c r="D401">
        <f>IF('Search tool (do not edit)'!$B$1="All priorities",1,0)</f>
        <v>1</v>
      </c>
      <c r="E401">
        <f t="shared" si="18"/>
        <v>464</v>
      </c>
      <c r="F401">
        <f>IF((A401+B401+C401+D401&gt;=2),Database!A401,"zzz")</f>
        <v>0</v>
      </c>
      <c r="G401" t="str">
        <f t="shared" si="20"/>
        <v/>
      </c>
      <c r="H401">
        <f t="shared" si="19"/>
        <v>400</v>
      </c>
    </row>
    <row r="402" spans="1:8" x14ac:dyDescent="0.25">
      <c r="A402">
        <f>IF(ISNUMBER(SEARCH('Search tool (do not edit)'!$B$2,Database!F402)),1,0)</f>
        <v>0</v>
      </c>
      <c r="B402">
        <f>IF('Search tool (do not edit)'!$B$2="All geographies",1,0)</f>
        <v>1</v>
      </c>
      <c r="C402">
        <f>IF(ISNUMBER(SEARCH('Search tool (do not edit)'!$B$1,Database!E402)),1,0)</f>
        <v>0</v>
      </c>
      <c r="D402">
        <f>IF('Search tool (do not edit)'!$B$1="All priorities",1,0)</f>
        <v>1</v>
      </c>
      <c r="E402">
        <f t="shared" si="18"/>
        <v>464</v>
      </c>
      <c r="F402">
        <f>IF((A402+B402+C402+D402&gt;=2),Database!A402,"zzz")</f>
        <v>0</v>
      </c>
      <c r="G402" t="str">
        <f t="shared" si="20"/>
        <v/>
      </c>
      <c r="H402">
        <f t="shared" si="19"/>
        <v>401</v>
      </c>
    </row>
    <row r="403" spans="1:8" x14ac:dyDescent="0.25">
      <c r="A403">
        <f>IF(ISNUMBER(SEARCH('Search tool (do not edit)'!$B$2,Database!F403)),1,0)</f>
        <v>0</v>
      </c>
      <c r="B403">
        <f>IF('Search tool (do not edit)'!$B$2="All geographies",1,0)</f>
        <v>1</v>
      </c>
      <c r="C403">
        <f>IF(ISNUMBER(SEARCH('Search tool (do not edit)'!$B$1,Database!E403)),1,0)</f>
        <v>0</v>
      </c>
      <c r="D403">
        <f>IF('Search tool (do not edit)'!$B$1="All priorities",1,0)</f>
        <v>1</v>
      </c>
      <c r="E403">
        <f t="shared" si="18"/>
        <v>464</v>
      </c>
      <c r="F403">
        <f>IF((A403+B403+C403+D403&gt;=2),Database!A403,"zzz")</f>
        <v>0</v>
      </c>
      <c r="G403" t="str">
        <f t="shared" si="20"/>
        <v/>
      </c>
      <c r="H403">
        <f t="shared" si="19"/>
        <v>402</v>
      </c>
    </row>
    <row r="404" spans="1:8" x14ac:dyDescent="0.25">
      <c r="A404">
        <f>IF(ISNUMBER(SEARCH('Search tool (do not edit)'!$B$2,Database!F404)),1,0)</f>
        <v>0</v>
      </c>
      <c r="B404">
        <f>IF('Search tool (do not edit)'!$B$2="All geographies",1,0)</f>
        <v>1</v>
      </c>
      <c r="C404">
        <f>IF(ISNUMBER(SEARCH('Search tool (do not edit)'!$B$1,Database!E404)),1,0)</f>
        <v>0</v>
      </c>
      <c r="D404">
        <f>IF('Search tool (do not edit)'!$B$1="All priorities",1,0)</f>
        <v>1</v>
      </c>
      <c r="E404">
        <f t="shared" si="18"/>
        <v>464</v>
      </c>
      <c r="F404">
        <f>IF((A404+B404+C404+D404&gt;=2),Database!A404,"zzz")</f>
        <v>0</v>
      </c>
      <c r="G404" t="str">
        <f t="shared" si="20"/>
        <v/>
      </c>
      <c r="H404">
        <f t="shared" si="19"/>
        <v>403</v>
      </c>
    </row>
    <row r="405" spans="1:8" x14ac:dyDescent="0.25">
      <c r="A405">
        <f>IF(ISNUMBER(SEARCH('Search tool (do not edit)'!$B$2,Database!F405)),1,0)</f>
        <v>0</v>
      </c>
      <c r="B405">
        <f>IF('Search tool (do not edit)'!$B$2="All geographies",1,0)</f>
        <v>1</v>
      </c>
      <c r="C405">
        <f>IF(ISNUMBER(SEARCH('Search tool (do not edit)'!$B$1,Database!E405)),1,0)</f>
        <v>0</v>
      </c>
      <c r="D405">
        <f>IF('Search tool (do not edit)'!$B$1="All priorities",1,0)</f>
        <v>1</v>
      </c>
      <c r="E405">
        <f t="shared" si="18"/>
        <v>464</v>
      </c>
      <c r="F405">
        <f>IF((A405+B405+C405+D405&gt;=2),Database!A405,"zzz")</f>
        <v>0</v>
      </c>
      <c r="G405" t="str">
        <f t="shared" si="20"/>
        <v/>
      </c>
      <c r="H405">
        <f t="shared" si="19"/>
        <v>404</v>
      </c>
    </row>
    <row r="406" spans="1:8" x14ac:dyDescent="0.25">
      <c r="A406">
        <f>IF(ISNUMBER(SEARCH('Search tool (do not edit)'!$B$2,Database!F406)),1,0)</f>
        <v>0</v>
      </c>
      <c r="B406">
        <f>IF('Search tool (do not edit)'!$B$2="All geographies",1,0)</f>
        <v>1</v>
      </c>
      <c r="C406">
        <f>IF(ISNUMBER(SEARCH('Search tool (do not edit)'!$B$1,Database!E406)),1,0)</f>
        <v>0</v>
      </c>
      <c r="D406">
        <f>IF('Search tool (do not edit)'!$B$1="All priorities",1,0)</f>
        <v>1</v>
      </c>
      <c r="E406">
        <f t="shared" si="18"/>
        <v>464</v>
      </c>
      <c r="F406">
        <f>IF((A406+B406+C406+D406&gt;=2),Database!A406,"zzz")</f>
        <v>0</v>
      </c>
      <c r="G406" t="str">
        <f t="shared" si="20"/>
        <v/>
      </c>
      <c r="H406">
        <f t="shared" si="19"/>
        <v>405</v>
      </c>
    </row>
    <row r="407" spans="1:8" x14ac:dyDescent="0.25">
      <c r="A407">
        <f>IF(ISNUMBER(SEARCH('Search tool (do not edit)'!$B$2,Database!F407)),1,0)</f>
        <v>0</v>
      </c>
      <c r="B407">
        <f>IF('Search tool (do not edit)'!$B$2="All geographies",1,0)</f>
        <v>1</v>
      </c>
      <c r="C407">
        <f>IF(ISNUMBER(SEARCH('Search tool (do not edit)'!$B$1,Database!E407)),1,0)</f>
        <v>0</v>
      </c>
      <c r="D407">
        <f>IF('Search tool (do not edit)'!$B$1="All priorities",1,0)</f>
        <v>1</v>
      </c>
      <c r="E407">
        <f t="shared" si="18"/>
        <v>464</v>
      </c>
      <c r="F407">
        <f>IF((A407+B407+C407+D407&gt;=2),Database!A407,"zzz")</f>
        <v>0</v>
      </c>
      <c r="G407" t="str">
        <f t="shared" si="20"/>
        <v/>
      </c>
      <c r="H407">
        <f t="shared" si="19"/>
        <v>406</v>
      </c>
    </row>
    <row r="408" spans="1:8" x14ac:dyDescent="0.25">
      <c r="A408">
        <f>IF(ISNUMBER(SEARCH('Search tool (do not edit)'!$B$2,Database!F408)),1,0)</f>
        <v>0</v>
      </c>
      <c r="B408">
        <f>IF('Search tool (do not edit)'!$B$2="All geographies",1,0)</f>
        <v>1</v>
      </c>
      <c r="C408">
        <f>IF(ISNUMBER(SEARCH('Search tool (do not edit)'!$B$1,Database!E408)),1,0)</f>
        <v>0</v>
      </c>
      <c r="D408">
        <f>IF('Search tool (do not edit)'!$B$1="All priorities",1,0)</f>
        <v>1</v>
      </c>
      <c r="E408">
        <f t="shared" si="18"/>
        <v>464</v>
      </c>
      <c r="F408">
        <f>IF((A408+B408+C408+D408&gt;=2),Database!A408,"zzz")</f>
        <v>0</v>
      </c>
      <c r="G408" t="str">
        <f t="shared" si="20"/>
        <v/>
      </c>
      <c r="H408">
        <f t="shared" si="19"/>
        <v>407</v>
      </c>
    </row>
    <row r="409" spans="1:8" x14ac:dyDescent="0.25">
      <c r="A409">
        <f>IF(ISNUMBER(SEARCH('Search tool (do not edit)'!$B$2,Database!F409)),1,0)</f>
        <v>0</v>
      </c>
      <c r="B409">
        <f>IF('Search tool (do not edit)'!$B$2="All geographies",1,0)</f>
        <v>1</v>
      </c>
      <c r="C409">
        <f>IF(ISNUMBER(SEARCH('Search tool (do not edit)'!$B$1,Database!E409)),1,0)</f>
        <v>0</v>
      </c>
      <c r="D409">
        <f>IF('Search tool (do not edit)'!$B$1="All priorities",1,0)</f>
        <v>1</v>
      </c>
      <c r="E409">
        <f t="shared" si="18"/>
        <v>464</v>
      </c>
      <c r="F409">
        <f>IF((A409+B409+C409+D409&gt;=2),Database!A409,"zzz")</f>
        <v>0</v>
      </c>
      <c r="G409" t="str">
        <f t="shared" si="20"/>
        <v/>
      </c>
      <c r="H409">
        <f t="shared" si="19"/>
        <v>408</v>
      </c>
    </row>
    <row r="410" spans="1:8" x14ac:dyDescent="0.25">
      <c r="A410">
        <f>IF(ISNUMBER(SEARCH('Search tool (do not edit)'!$B$2,Database!F410)),1,0)</f>
        <v>0</v>
      </c>
      <c r="B410">
        <f>IF('Search tool (do not edit)'!$B$2="All geographies",1,0)</f>
        <v>1</v>
      </c>
      <c r="C410">
        <f>IF(ISNUMBER(SEARCH('Search tool (do not edit)'!$B$1,Database!E410)),1,0)</f>
        <v>0</v>
      </c>
      <c r="D410">
        <f>IF('Search tool (do not edit)'!$B$1="All priorities",1,0)</f>
        <v>1</v>
      </c>
      <c r="E410">
        <f t="shared" si="18"/>
        <v>464</v>
      </c>
      <c r="F410">
        <f>IF((A410+B410+C410+D410&gt;=2),Database!A410,"zzz")</f>
        <v>0</v>
      </c>
      <c r="G410" t="str">
        <f t="shared" si="20"/>
        <v/>
      </c>
      <c r="H410">
        <f t="shared" si="19"/>
        <v>409</v>
      </c>
    </row>
    <row r="411" spans="1:8" x14ac:dyDescent="0.25">
      <c r="A411">
        <f>IF(ISNUMBER(SEARCH('Search tool (do not edit)'!$B$2,Database!F411)),1,0)</f>
        <v>0</v>
      </c>
      <c r="B411">
        <f>IF('Search tool (do not edit)'!$B$2="All geographies",1,0)</f>
        <v>1</v>
      </c>
      <c r="C411">
        <f>IF(ISNUMBER(SEARCH('Search tool (do not edit)'!$B$1,Database!E411)),1,0)</f>
        <v>0</v>
      </c>
      <c r="D411">
        <f>IF('Search tool (do not edit)'!$B$1="All priorities",1,0)</f>
        <v>1</v>
      </c>
      <c r="E411">
        <f t="shared" si="18"/>
        <v>464</v>
      </c>
      <c r="F411">
        <f>IF((A411+B411+C411+D411&gt;=2),Database!A411,"zzz")</f>
        <v>0</v>
      </c>
      <c r="G411" t="str">
        <f t="shared" si="20"/>
        <v/>
      </c>
      <c r="H411">
        <f t="shared" si="19"/>
        <v>410</v>
      </c>
    </row>
    <row r="412" spans="1:8" x14ac:dyDescent="0.25">
      <c r="A412">
        <f>IF(ISNUMBER(SEARCH('Search tool (do not edit)'!$B$2,Database!F412)),1,0)</f>
        <v>0</v>
      </c>
      <c r="B412">
        <f>IF('Search tool (do not edit)'!$B$2="All geographies",1,0)</f>
        <v>1</v>
      </c>
      <c r="C412">
        <f>IF(ISNUMBER(SEARCH('Search tool (do not edit)'!$B$1,Database!E412)),1,0)</f>
        <v>0</v>
      </c>
      <c r="D412">
        <f>IF('Search tool (do not edit)'!$B$1="All priorities",1,0)</f>
        <v>1</v>
      </c>
      <c r="E412">
        <f t="shared" si="18"/>
        <v>464</v>
      </c>
      <c r="F412">
        <f>IF((A412+B412+C412+D412&gt;=2),Database!A412,"zzz")</f>
        <v>0</v>
      </c>
      <c r="G412" t="str">
        <f t="shared" si="20"/>
        <v/>
      </c>
      <c r="H412">
        <f t="shared" si="19"/>
        <v>411</v>
      </c>
    </row>
    <row r="413" spans="1:8" x14ac:dyDescent="0.25">
      <c r="A413">
        <f>IF(ISNUMBER(SEARCH('Search tool (do not edit)'!$B$2,Database!F413)),1,0)</f>
        <v>0</v>
      </c>
      <c r="B413">
        <f>IF('Search tool (do not edit)'!$B$2="All geographies",1,0)</f>
        <v>1</v>
      </c>
      <c r="C413">
        <f>IF(ISNUMBER(SEARCH('Search tool (do not edit)'!$B$1,Database!E413)),1,0)</f>
        <v>0</v>
      </c>
      <c r="D413">
        <f>IF('Search tool (do not edit)'!$B$1="All priorities",1,0)</f>
        <v>1</v>
      </c>
      <c r="E413">
        <f t="shared" si="18"/>
        <v>464</v>
      </c>
      <c r="F413">
        <f>IF((A413+B413+C413+D413&gt;=2),Database!A413,"zzz")</f>
        <v>0</v>
      </c>
      <c r="G413" t="str">
        <f t="shared" si="20"/>
        <v/>
      </c>
      <c r="H413">
        <f t="shared" si="19"/>
        <v>412</v>
      </c>
    </row>
    <row r="414" spans="1:8" x14ac:dyDescent="0.25">
      <c r="A414">
        <f>IF(ISNUMBER(SEARCH('Search tool (do not edit)'!$B$2,Database!F414)),1,0)</f>
        <v>0</v>
      </c>
      <c r="B414">
        <f>IF('Search tool (do not edit)'!$B$2="All geographies",1,0)</f>
        <v>1</v>
      </c>
      <c r="C414">
        <f>IF(ISNUMBER(SEARCH('Search tool (do not edit)'!$B$1,Database!E414)),1,0)</f>
        <v>0</v>
      </c>
      <c r="D414">
        <f>IF('Search tool (do not edit)'!$B$1="All priorities",1,0)</f>
        <v>1</v>
      </c>
      <c r="E414">
        <f t="shared" si="18"/>
        <v>464</v>
      </c>
      <c r="F414">
        <f>IF((A414+B414+C414+D414&gt;=2),Database!A414,"zzz")</f>
        <v>0</v>
      </c>
      <c r="G414" t="str">
        <f t="shared" si="20"/>
        <v/>
      </c>
      <c r="H414">
        <f t="shared" si="19"/>
        <v>413</v>
      </c>
    </row>
    <row r="415" spans="1:8" x14ac:dyDescent="0.25">
      <c r="A415">
        <f>IF(ISNUMBER(SEARCH('Search tool (do not edit)'!$B$2,Database!F415)),1,0)</f>
        <v>0</v>
      </c>
      <c r="B415">
        <f>IF('Search tool (do not edit)'!$B$2="All geographies",1,0)</f>
        <v>1</v>
      </c>
      <c r="C415">
        <f>IF(ISNUMBER(SEARCH('Search tool (do not edit)'!$B$1,Database!E415)),1,0)</f>
        <v>0</v>
      </c>
      <c r="D415">
        <f>IF('Search tool (do not edit)'!$B$1="All priorities",1,0)</f>
        <v>1</v>
      </c>
      <c r="E415">
        <f t="shared" si="18"/>
        <v>464</v>
      </c>
      <c r="F415">
        <f>IF((A415+B415+C415+D415&gt;=2),Database!A415,"zzz")</f>
        <v>0</v>
      </c>
      <c r="G415" t="str">
        <f t="shared" si="20"/>
        <v/>
      </c>
      <c r="H415">
        <f t="shared" si="19"/>
        <v>414</v>
      </c>
    </row>
    <row r="416" spans="1:8" x14ac:dyDescent="0.25">
      <c r="A416">
        <f>IF(ISNUMBER(SEARCH('Search tool (do not edit)'!$B$2,Database!F416)),1,0)</f>
        <v>0</v>
      </c>
      <c r="B416">
        <f>IF('Search tool (do not edit)'!$B$2="All geographies",1,0)</f>
        <v>1</v>
      </c>
      <c r="C416">
        <f>IF(ISNUMBER(SEARCH('Search tool (do not edit)'!$B$1,Database!E416)),1,0)</f>
        <v>0</v>
      </c>
      <c r="D416">
        <f>IF('Search tool (do not edit)'!$B$1="All priorities",1,0)</f>
        <v>1</v>
      </c>
      <c r="E416">
        <f t="shared" si="18"/>
        <v>464</v>
      </c>
      <c r="F416">
        <f>IF((A416+B416+C416+D416&gt;=2),Database!A416,"zzz")</f>
        <v>0</v>
      </c>
      <c r="G416" t="str">
        <f t="shared" si="20"/>
        <v/>
      </c>
      <c r="H416">
        <f t="shared" si="19"/>
        <v>415</v>
      </c>
    </row>
    <row r="417" spans="1:8" x14ac:dyDescent="0.25">
      <c r="A417">
        <f>IF(ISNUMBER(SEARCH('Search tool (do not edit)'!$B$2,Database!F417)),1,0)</f>
        <v>0</v>
      </c>
      <c r="B417">
        <f>IF('Search tool (do not edit)'!$B$2="All geographies",1,0)</f>
        <v>1</v>
      </c>
      <c r="C417">
        <f>IF(ISNUMBER(SEARCH('Search tool (do not edit)'!$B$1,Database!E417)),1,0)</f>
        <v>0</v>
      </c>
      <c r="D417">
        <f>IF('Search tool (do not edit)'!$B$1="All priorities",1,0)</f>
        <v>1</v>
      </c>
      <c r="E417">
        <f t="shared" si="18"/>
        <v>464</v>
      </c>
      <c r="F417">
        <f>IF((A417+B417+C417+D417&gt;=2),Database!A417,"zzz")</f>
        <v>0</v>
      </c>
      <c r="G417" t="str">
        <f t="shared" si="20"/>
        <v/>
      </c>
      <c r="H417">
        <f t="shared" si="19"/>
        <v>416</v>
      </c>
    </row>
    <row r="418" spans="1:8" x14ac:dyDescent="0.25">
      <c r="A418">
        <f>IF(ISNUMBER(SEARCH('Search tool (do not edit)'!$B$2,Database!F418)),1,0)</f>
        <v>0</v>
      </c>
      <c r="B418">
        <f>IF('Search tool (do not edit)'!$B$2="All geographies",1,0)</f>
        <v>1</v>
      </c>
      <c r="C418">
        <f>IF(ISNUMBER(SEARCH('Search tool (do not edit)'!$B$1,Database!E418)),1,0)</f>
        <v>0</v>
      </c>
      <c r="D418">
        <f>IF('Search tool (do not edit)'!$B$1="All priorities",1,0)</f>
        <v>1</v>
      </c>
      <c r="E418">
        <f t="shared" si="18"/>
        <v>464</v>
      </c>
      <c r="F418">
        <f>IF((A418+B418+C418+D418&gt;=2),Database!A418,"zzz")</f>
        <v>0</v>
      </c>
      <c r="G418" t="str">
        <f t="shared" si="20"/>
        <v/>
      </c>
      <c r="H418">
        <f t="shared" si="19"/>
        <v>417</v>
      </c>
    </row>
    <row r="419" spans="1:8" x14ac:dyDescent="0.25">
      <c r="A419">
        <f>IF(ISNUMBER(SEARCH('Search tool (do not edit)'!$B$2,Database!F419)),1,0)</f>
        <v>0</v>
      </c>
      <c r="B419">
        <f>IF('Search tool (do not edit)'!$B$2="All geographies",1,0)</f>
        <v>1</v>
      </c>
      <c r="C419">
        <f>IF(ISNUMBER(SEARCH('Search tool (do not edit)'!$B$1,Database!E419)),1,0)</f>
        <v>0</v>
      </c>
      <c r="D419">
        <f>IF('Search tool (do not edit)'!$B$1="All priorities",1,0)</f>
        <v>1</v>
      </c>
      <c r="E419">
        <f t="shared" si="18"/>
        <v>464</v>
      </c>
      <c r="F419">
        <f>IF((A419+B419+C419+D419&gt;=2),Database!A419,"zzz")</f>
        <v>0</v>
      </c>
      <c r="G419" t="str">
        <f t="shared" si="20"/>
        <v/>
      </c>
      <c r="H419">
        <f t="shared" si="19"/>
        <v>418</v>
      </c>
    </row>
    <row r="420" spans="1:8" x14ac:dyDescent="0.25">
      <c r="A420">
        <f>IF(ISNUMBER(SEARCH('Search tool (do not edit)'!$B$2,Database!F420)),1,0)</f>
        <v>0</v>
      </c>
      <c r="B420">
        <f>IF('Search tool (do not edit)'!$B$2="All geographies",1,0)</f>
        <v>1</v>
      </c>
      <c r="C420">
        <f>IF(ISNUMBER(SEARCH('Search tool (do not edit)'!$B$1,Database!E420)),1,0)</f>
        <v>0</v>
      </c>
      <c r="D420">
        <f>IF('Search tool (do not edit)'!$B$1="All priorities",1,0)</f>
        <v>1</v>
      </c>
      <c r="E420">
        <f t="shared" si="18"/>
        <v>464</v>
      </c>
      <c r="F420">
        <f>IF((A420+B420+C420+D420&gt;=2),Database!A420,"zzz")</f>
        <v>0</v>
      </c>
      <c r="G420" t="str">
        <f t="shared" si="20"/>
        <v/>
      </c>
      <c r="H420">
        <f t="shared" si="19"/>
        <v>419</v>
      </c>
    </row>
    <row r="421" spans="1:8" x14ac:dyDescent="0.25">
      <c r="A421">
        <f>IF(ISNUMBER(SEARCH('Search tool (do not edit)'!$B$2,Database!F421)),1,0)</f>
        <v>0</v>
      </c>
      <c r="B421">
        <f>IF('Search tool (do not edit)'!$B$2="All geographies",1,0)</f>
        <v>1</v>
      </c>
      <c r="C421">
        <f>IF(ISNUMBER(SEARCH('Search tool (do not edit)'!$B$1,Database!E421)),1,0)</f>
        <v>0</v>
      </c>
      <c r="D421">
        <f>IF('Search tool (do not edit)'!$B$1="All priorities",1,0)</f>
        <v>1</v>
      </c>
      <c r="E421">
        <f t="shared" si="18"/>
        <v>464</v>
      </c>
      <c r="F421">
        <f>IF((A421+B421+C421+D421&gt;=2),Database!A421,"zzz")</f>
        <v>0</v>
      </c>
      <c r="G421" t="str">
        <f t="shared" si="20"/>
        <v/>
      </c>
      <c r="H421">
        <f t="shared" si="19"/>
        <v>420</v>
      </c>
    </row>
    <row r="422" spans="1:8" x14ac:dyDescent="0.25">
      <c r="A422">
        <f>IF(ISNUMBER(SEARCH('Search tool (do not edit)'!$B$2,Database!F422)),1,0)</f>
        <v>0</v>
      </c>
      <c r="B422">
        <f>IF('Search tool (do not edit)'!$B$2="All geographies",1,0)</f>
        <v>1</v>
      </c>
      <c r="C422">
        <f>IF(ISNUMBER(SEARCH('Search tool (do not edit)'!$B$1,Database!E422)),1,0)</f>
        <v>0</v>
      </c>
      <c r="D422">
        <f>IF('Search tool (do not edit)'!$B$1="All priorities",1,0)</f>
        <v>1</v>
      </c>
      <c r="E422">
        <f t="shared" si="18"/>
        <v>464</v>
      </c>
      <c r="F422">
        <f>IF((A422+B422+C422+D422&gt;=2),Database!A422,"zzz")</f>
        <v>0</v>
      </c>
      <c r="G422" t="str">
        <f t="shared" si="20"/>
        <v/>
      </c>
      <c r="H422">
        <f t="shared" si="19"/>
        <v>421</v>
      </c>
    </row>
    <row r="423" spans="1:8" x14ac:dyDescent="0.25">
      <c r="A423">
        <f>IF(ISNUMBER(SEARCH('Search tool (do not edit)'!$B$2,Database!F423)),1,0)</f>
        <v>0</v>
      </c>
      <c r="B423">
        <f>IF('Search tool (do not edit)'!$B$2="All geographies",1,0)</f>
        <v>1</v>
      </c>
      <c r="C423">
        <f>IF(ISNUMBER(SEARCH('Search tool (do not edit)'!$B$1,Database!E423)),1,0)</f>
        <v>0</v>
      </c>
      <c r="D423">
        <f>IF('Search tool (do not edit)'!$B$1="All priorities",1,0)</f>
        <v>1</v>
      </c>
      <c r="E423">
        <f t="shared" si="18"/>
        <v>464</v>
      </c>
      <c r="F423">
        <f>IF((A423+B423+C423+D423&gt;=2),Database!A423,"zzz")</f>
        <v>0</v>
      </c>
      <c r="G423" t="str">
        <f t="shared" si="20"/>
        <v/>
      </c>
      <c r="H423">
        <f t="shared" si="19"/>
        <v>422</v>
      </c>
    </row>
    <row r="424" spans="1:8" x14ac:dyDescent="0.25">
      <c r="A424">
        <f>IF(ISNUMBER(SEARCH('Search tool (do not edit)'!$B$2,Database!F424)),1,0)</f>
        <v>0</v>
      </c>
      <c r="B424">
        <f>IF('Search tool (do not edit)'!$B$2="All geographies",1,0)</f>
        <v>1</v>
      </c>
      <c r="C424">
        <f>IF(ISNUMBER(SEARCH('Search tool (do not edit)'!$B$1,Database!E424)),1,0)</f>
        <v>0</v>
      </c>
      <c r="D424">
        <f>IF('Search tool (do not edit)'!$B$1="All priorities",1,0)</f>
        <v>1</v>
      </c>
      <c r="E424">
        <f t="shared" si="18"/>
        <v>464</v>
      </c>
      <c r="F424">
        <f>IF((A424+B424+C424+D424&gt;=2),Database!A424,"zzz")</f>
        <v>0</v>
      </c>
      <c r="G424" t="str">
        <f t="shared" si="20"/>
        <v/>
      </c>
      <c r="H424">
        <f t="shared" si="19"/>
        <v>423</v>
      </c>
    </row>
    <row r="425" spans="1:8" x14ac:dyDescent="0.25">
      <c r="A425">
        <f>IF(ISNUMBER(SEARCH('Search tool (do not edit)'!$B$2,Database!F425)),1,0)</f>
        <v>0</v>
      </c>
      <c r="B425">
        <f>IF('Search tool (do not edit)'!$B$2="All geographies",1,0)</f>
        <v>1</v>
      </c>
      <c r="C425">
        <f>IF(ISNUMBER(SEARCH('Search tool (do not edit)'!$B$1,Database!E425)),1,0)</f>
        <v>0</v>
      </c>
      <c r="D425">
        <f>IF('Search tool (do not edit)'!$B$1="All priorities",1,0)</f>
        <v>1</v>
      </c>
      <c r="E425">
        <f t="shared" si="18"/>
        <v>464</v>
      </c>
      <c r="F425">
        <f>IF((A425+B425+C425+D425&gt;=2),Database!A425,"zzz")</f>
        <v>0</v>
      </c>
      <c r="G425" t="str">
        <f t="shared" si="20"/>
        <v/>
      </c>
      <c r="H425">
        <f t="shared" si="19"/>
        <v>424</v>
      </c>
    </row>
    <row r="426" spans="1:8" x14ac:dyDescent="0.25">
      <c r="A426">
        <f>IF(ISNUMBER(SEARCH('Search tool (do not edit)'!$B$2,Database!F426)),1,0)</f>
        <v>0</v>
      </c>
      <c r="B426">
        <f>IF('Search tool (do not edit)'!$B$2="All geographies",1,0)</f>
        <v>1</v>
      </c>
      <c r="C426">
        <f>IF(ISNUMBER(SEARCH('Search tool (do not edit)'!$B$1,Database!E426)),1,0)</f>
        <v>0</v>
      </c>
      <c r="D426">
        <f>IF('Search tool (do not edit)'!$B$1="All priorities",1,0)</f>
        <v>1</v>
      </c>
      <c r="E426">
        <f t="shared" si="18"/>
        <v>464</v>
      </c>
      <c r="F426">
        <f>IF((A426+B426+C426+D426&gt;=2),Database!A426,"zzz")</f>
        <v>0</v>
      </c>
      <c r="G426" t="str">
        <f t="shared" si="20"/>
        <v/>
      </c>
      <c r="H426">
        <f t="shared" si="19"/>
        <v>425</v>
      </c>
    </row>
    <row r="427" spans="1:8" x14ac:dyDescent="0.25">
      <c r="A427">
        <f>IF(ISNUMBER(SEARCH('Search tool (do not edit)'!$B$2,Database!F427)),1,0)</f>
        <v>0</v>
      </c>
      <c r="B427">
        <f>IF('Search tool (do not edit)'!$B$2="All geographies",1,0)</f>
        <v>1</v>
      </c>
      <c r="C427">
        <f>IF(ISNUMBER(SEARCH('Search tool (do not edit)'!$B$1,Database!E427)),1,0)</f>
        <v>0</v>
      </c>
      <c r="D427">
        <f>IF('Search tool (do not edit)'!$B$1="All priorities",1,0)</f>
        <v>1</v>
      </c>
      <c r="E427">
        <f t="shared" si="18"/>
        <v>464</v>
      </c>
      <c r="F427">
        <f>IF((A427+B427+C427+D427&gt;=2),Database!A427,"zzz")</f>
        <v>0</v>
      </c>
      <c r="G427" t="str">
        <f t="shared" si="20"/>
        <v/>
      </c>
      <c r="H427">
        <f t="shared" si="19"/>
        <v>426</v>
      </c>
    </row>
    <row r="428" spans="1:8" x14ac:dyDescent="0.25">
      <c r="A428">
        <f>IF(ISNUMBER(SEARCH('Search tool (do not edit)'!$B$2,Database!F428)),1,0)</f>
        <v>0</v>
      </c>
      <c r="B428">
        <f>IF('Search tool (do not edit)'!$B$2="All geographies",1,0)</f>
        <v>1</v>
      </c>
      <c r="C428">
        <f>IF(ISNUMBER(SEARCH('Search tool (do not edit)'!$B$1,Database!E428)),1,0)</f>
        <v>0</v>
      </c>
      <c r="D428">
        <f>IF('Search tool (do not edit)'!$B$1="All priorities",1,0)</f>
        <v>1</v>
      </c>
      <c r="E428">
        <f t="shared" si="18"/>
        <v>464</v>
      </c>
      <c r="F428">
        <f>IF((A428+B428+C428+D428&gt;=2),Database!A428,"zzz")</f>
        <v>0</v>
      </c>
      <c r="G428" t="str">
        <f t="shared" si="20"/>
        <v/>
      </c>
      <c r="H428">
        <f t="shared" si="19"/>
        <v>427</v>
      </c>
    </row>
    <row r="429" spans="1:8" x14ac:dyDescent="0.25">
      <c r="A429">
        <f>IF(ISNUMBER(SEARCH('Search tool (do not edit)'!$B$2,Database!F429)),1,0)</f>
        <v>0</v>
      </c>
      <c r="B429">
        <f>IF('Search tool (do not edit)'!$B$2="All geographies",1,0)</f>
        <v>1</v>
      </c>
      <c r="C429">
        <f>IF(ISNUMBER(SEARCH('Search tool (do not edit)'!$B$1,Database!E429)),1,0)</f>
        <v>0</v>
      </c>
      <c r="D429">
        <f>IF('Search tool (do not edit)'!$B$1="All priorities",1,0)</f>
        <v>1</v>
      </c>
      <c r="E429">
        <f t="shared" si="18"/>
        <v>464</v>
      </c>
      <c r="F429">
        <f>IF((A429+B429+C429+D429&gt;=2),Database!A429,"zzz")</f>
        <v>0</v>
      </c>
      <c r="G429" t="str">
        <f t="shared" si="20"/>
        <v/>
      </c>
      <c r="H429">
        <f t="shared" si="19"/>
        <v>428</v>
      </c>
    </row>
    <row r="430" spans="1:8" x14ac:dyDescent="0.25">
      <c r="A430">
        <f>IF(ISNUMBER(SEARCH('Search tool (do not edit)'!$B$2,Database!F430)),1,0)</f>
        <v>0</v>
      </c>
      <c r="B430">
        <f>IF('Search tool (do not edit)'!$B$2="All geographies",1,0)</f>
        <v>1</v>
      </c>
      <c r="C430">
        <f>IF(ISNUMBER(SEARCH('Search tool (do not edit)'!$B$1,Database!E430)),1,0)</f>
        <v>0</v>
      </c>
      <c r="D430">
        <f>IF('Search tool (do not edit)'!$B$1="All priorities",1,0)</f>
        <v>1</v>
      </c>
      <c r="E430">
        <f t="shared" si="18"/>
        <v>464</v>
      </c>
      <c r="F430">
        <f>IF((A430+B430+C430+D430&gt;=2),Database!A430,"zzz")</f>
        <v>0</v>
      </c>
      <c r="G430" t="str">
        <f t="shared" si="20"/>
        <v/>
      </c>
      <c r="H430">
        <f t="shared" si="19"/>
        <v>429</v>
      </c>
    </row>
    <row r="431" spans="1:8" x14ac:dyDescent="0.25">
      <c r="A431">
        <f>IF(ISNUMBER(SEARCH('Search tool (do not edit)'!$B$2,Database!F431)),1,0)</f>
        <v>0</v>
      </c>
      <c r="B431">
        <f>IF('Search tool (do not edit)'!$B$2="All geographies",1,0)</f>
        <v>1</v>
      </c>
      <c r="C431">
        <f>IF(ISNUMBER(SEARCH('Search tool (do not edit)'!$B$1,Database!E431)),1,0)</f>
        <v>0</v>
      </c>
      <c r="D431">
        <f>IF('Search tool (do not edit)'!$B$1="All priorities",1,0)</f>
        <v>1</v>
      </c>
      <c r="E431">
        <f t="shared" si="18"/>
        <v>464</v>
      </c>
      <c r="F431">
        <f>IF((A431+B431+C431+D431&gt;=2),Database!A431,"zzz")</f>
        <v>0</v>
      </c>
      <c r="G431" t="str">
        <f t="shared" si="20"/>
        <v/>
      </c>
      <c r="H431">
        <f t="shared" si="19"/>
        <v>430</v>
      </c>
    </row>
    <row r="432" spans="1:8" x14ac:dyDescent="0.25">
      <c r="A432">
        <f>IF(ISNUMBER(SEARCH('Search tool (do not edit)'!$B$2,Database!F432)),1,0)</f>
        <v>0</v>
      </c>
      <c r="B432">
        <f>IF('Search tool (do not edit)'!$B$2="All geographies",1,0)</f>
        <v>1</v>
      </c>
      <c r="C432">
        <f>IF(ISNUMBER(SEARCH('Search tool (do not edit)'!$B$1,Database!E432)),1,0)</f>
        <v>0</v>
      </c>
      <c r="D432">
        <f>IF('Search tool (do not edit)'!$B$1="All priorities",1,0)</f>
        <v>1</v>
      </c>
      <c r="E432">
        <f t="shared" si="18"/>
        <v>464</v>
      </c>
      <c r="F432">
        <f>IF((A432+B432+C432+D432&gt;=2),Database!A432,"zzz")</f>
        <v>0</v>
      </c>
      <c r="G432" t="str">
        <f t="shared" si="20"/>
        <v/>
      </c>
      <c r="H432">
        <f t="shared" si="19"/>
        <v>431</v>
      </c>
    </row>
    <row r="433" spans="1:8" x14ac:dyDescent="0.25">
      <c r="A433">
        <f>IF(ISNUMBER(SEARCH('Search tool (do not edit)'!$B$2,Database!F433)),1,0)</f>
        <v>0</v>
      </c>
      <c r="B433">
        <f>IF('Search tool (do not edit)'!$B$2="All geographies",1,0)</f>
        <v>1</v>
      </c>
      <c r="C433">
        <f>IF(ISNUMBER(SEARCH('Search tool (do not edit)'!$B$1,Database!E433)),1,0)</f>
        <v>0</v>
      </c>
      <c r="D433">
        <f>IF('Search tool (do not edit)'!$B$1="All priorities",1,0)</f>
        <v>1</v>
      </c>
      <c r="E433">
        <f t="shared" si="18"/>
        <v>464</v>
      </c>
      <c r="F433">
        <f>IF((A433+B433+C433+D433&gt;=2),Database!A433,"zzz")</f>
        <v>0</v>
      </c>
      <c r="G433" t="str">
        <f t="shared" si="20"/>
        <v/>
      </c>
      <c r="H433">
        <f t="shared" si="19"/>
        <v>432</v>
      </c>
    </row>
    <row r="434" spans="1:8" x14ac:dyDescent="0.25">
      <c r="A434">
        <f>IF(ISNUMBER(SEARCH('Search tool (do not edit)'!$B$2,Database!F434)),1,0)</f>
        <v>0</v>
      </c>
      <c r="B434">
        <f>IF('Search tool (do not edit)'!$B$2="All geographies",1,0)</f>
        <v>1</v>
      </c>
      <c r="C434">
        <f>IF(ISNUMBER(SEARCH('Search tool (do not edit)'!$B$1,Database!E434)),1,0)</f>
        <v>0</v>
      </c>
      <c r="D434">
        <f>IF('Search tool (do not edit)'!$B$1="All priorities",1,0)</f>
        <v>1</v>
      </c>
      <c r="E434">
        <f t="shared" si="18"/>
        <v>464</v>
      </c>
      <c r="F434">
        <f>IF((A434+B434+C434+D434&gt;=2),Database!A434,"zzz")</f>
        <v>0</v>
      </c>
      <c r="G434" t="str">
        <f t="shared" si="20"/>
        <v/>
      </c>
      <c r="H434">
        <f t="shared" si="19"/>
        <v>433</v>
      </c>
    </row>
    <row r="435" spans="1:8" x14ac:dyDescent="0.25">
      <c r="A435">
        <f>IF(ISNUMBER(SEARCH('Search tool (do not edit)'!$B$2,Database!F435)),1,0)</f>
        <v>0</v>
      </c>
      <c r="B435">
        <f>IF('Search tool (do not edit)'!$B$2="All geographies",1,0)</f>
        <v>1</v>
      </c>
      <c r="C435">
        <f>IF(ISNUMBER(SEARCH('Search tool (do not edit)'!$B$1,Database!E435)),1,0)</f>
        <v>0</v>
      </c>
      <c r="D435">
        <f>IF('Search tool (do not edit)'!$B$1="All priorities",1,0)</f>
        <v>1</v>
      </c>
      <c r="E435">
        <f t="shared" si="18"/>
        <v>464</v>
      </c>
      <c r="F435">
        <f>IF((A435+B435+C435+D435&gt;=2),Database!A435,"zzz")</f>
        <v>0</v>
      </c>
      <c r="G435" t="str">
        <f t="shared" si="20"/>
        <v/>
      </c>
      <c r="H435">
        <f t="shared" si="19"/>
        <v>434</v>
      </c>
    </row>
    <row r="436" spans="1:8" x14ac:dyDescent="0.25">
      <c r="A436">
        <f>IF(ISNUMBER(SEARCH('Search tool (do not edit)'!$B$2,Database!F436)),1,0)</f>
        <v>0</v>
      </c>
      <c r="B436">
        <f>IF('Search tool (do not edit)'!$B$2="All geographies",1,0)</f>
        <v>1</v>
      </c>
      <c r="C436">
        <f>IF(ISNUMBER(SEARCH('Search tool (do not edit)'!$B$1,Database!E436)),1,0)</f>
        <v>0</v>
      </c>
      <c r="D436">
        <f>IF('Search tool (do not edit)'!$B$1="All priorities",1,0)</f>
        <v>1</v>
      </c>
      <c r="E436">
        <f t="shared" si="18"/>
        <v>464</v>
      </c>
      <c r="F436">
        <f>IF((A436+B436+C436+D436&gt;=2),Database!A436,"zzz")</f>
        <v>0</v>
      </c>
      <c r="G436" t="str">
        <f t="shared" si="20"/>
        <v/>
      </c>
      <c r="H436">
        <f t="shared" si="19"/>
        <v>435</v>
      </c>
    </row>
    <row r="437" spans="1:8" x14ac:dyDescent="0.25">
      <c r="A437">
        <f>IF(ISNUMBER(SEARCH('Search tool (do not edit)'!$B$2,Database!F437)),1,0)</f>
        <v>0</v>
      </c>
      <c r="B437">
        <f>IF('Search tool (do not edit)'!$B$2="All geographies",1,0)</f>
        <v>1</v>
      </c>
      <c r="C437">
        <f>IF(ISNUMBER(SEARCH('Search tool (do not edit)'!$B$1,Database!E437)),1,0)</f>
        <v>0</v>
      </c>
      <c r="D437">
        <f>IF('Search tool (do not edit)'!$B$1="All priorities",1,0)</f>
        <v>1</v>
      </c>
      <c r="E437">
        <f t="shared" si="18"/>
        <v>464</v>
      </c>
      <c r="F437">
        <f>IF((A437+B437+C437+D437&gt;=2),Database!A437,"zzz")</f>
        <v>0</v>
      </c>
      <c r="G437" t="str">
        <f t="shared" si="20"/>
        <v/>
      </c>
      <c r="H437">
        <f t="shared" si="19"/>
        <v>436</v>
      </c>
    </row>
    <row r="438" spans="1:8" x14ac:dyDescent="0.25">
      <c r="A438">
        <f>IF(ISNUMBER(SEARCH('Search tool (do not edit)'!$B$2,Database!F438)),1,0)</f>
        <v>0</v>
      </c>
      <c r="B438">
        <f>IF('Search tool (do not edit)'!$B$2="All geographies",1,0)</f>
        <v>1</v>
      </c>
      <c r="C438">
        <f>IF(ISNUMBER(SEARCH('Search tool (do not edit)'!$B$1,Database!E438)),1,0)</f>
        <v>0</v>
      </c>
      <c r="D438">
        <f>IF('Search tool (do not edit)'!$B$1="All priorities",1,0)</f>
        <v>1</v>
      </c>
      <c r="E438">
        <f t="shared" si="18"/>
        <v>464</v>
      </c>
      <c r="F438">
        <f>IF((A438+B438+C438+D438&gt;=2),Database!A438,"zzz")</f>
        <v>0</v>
      </c>
      <c r="G438" t="str">
        <f t="shared" si="20"/>
        <v/>
      </c>
      <c r="H438">
        <f t="shared" si="19"/>
        <v>437</v>
      </c>
    </row>
    <row r="439" spans="1:8" x14ac:dyDescent="0.25">
      <c r="A439">
        <f>IF(ISNUMBER(SEARCH('Search tool (do not edit)'!$B$2,Database!F439)),1,0)</f>
        <v>0</v>
      </c>
      <c r="B439">
        <f>IF('Search tool (do not edit)'!$B$2="All geographies",1,0)</f>
        <v>1</v>
      </c>
      <c r="C439">
        <f>IF(ISNUMBER(SEARCH('Search tool (do not edit)'!$B$1,Database!E439)),1,0)</f>
        <v>0</v>
      </c>
      <c r="D439">
        <f>IF('Search tool (do not edit)'!$B$1="All priorities",1,0)</f>
        <v>1</v>
      </c>
      <c r="E439">
        <f t="shared" si="18"/>
        <v>464</v>
      </c>
      <c r="F439">
        <f>IF((A439+B439+C439+D439&gt;=2),Database!A439,"zzz")</f>
        <v>0</v>
      </c>
      <c r="G439" t="str">
        <f t="shared" si="20"/>
        <v/>
      </c>
      <c r="H439">
        <f t="shared" si="19"/>
        <v>438</v>
      </c>
    </row>
    <row r="440" spans="1:8" x14ac:dyDescent="0.25">
      <c r="A440">
        <f>IF(ISNUMBER(SEARCH('Search tool (do not edit)'!$B$2,Database!F440)),1,0)</f>
        <v>0</v>
      </c>
      <c r="B440">
        <f>IF('Search tool (do not edit)'!$B$2="All geographies",1,0)</f>
        <v>1</v>
      </c>
      <c r="C440">
        <f>IF(ISNUMBER(SEARCH('Search tool (do not edit)'!$B$1,Database!E440)),1,0)</f>
        <v>0</v>
      </c>
      <c r="D440">
        <f>IF('Search tool (do not edit)'!$B$1="All priorities",1,0)</f>
        <v>1</v>
      </c>
      <c r="E440">
        <f t="shared" si="18"/>
        <v>464</v>
      </c>
      <c r="F440">
        <f>IF((A440+B440+C440+D440&gt;=2),Database!A440,"zzz")</f>
        <v>0</v>
      </c>
      <c r="G440" t="str">
        <f t="shared" si="20"/>
        <v/>
      </c>
      <c r="H440">
        <f t="shared" si="19"/>
        <v>439</v>
      </c>
    </row>
    <row r="441" spans="1:8" x14ac:dyDescent="0.25">
      <c r="A441">
        <f>IF(ISNUMBER(SEARCH('Search tool (do not edit)'!$B$2,Database!F441)),1,0)</f>
        <v>0</v>
      </c>
      <c r="B441">
        <f>IF('Search tool (do not edit)'!$B$2="All geographies",1,0)</f>
        <v>1</v>
      </c>
      <c r="C441">
        <f>IF(ISNUMBER(SEARCH('Search tool (do not edit)'!$B$1,Database!E441)),1,0)</f>
        <v>0</v>
      </c>
      <c r="D441">
        <f>IF('Search tool (do not edit)'!$B$1="All priorities",1,0)</f>
        <v>1</v>
      </c>
      <c r="E441">
        <f t="shared" si="18"/>
        <v>464</v>
      </c>
      <c r="F441">
        <f>IF((A441+B441+C441+D441&gt;=2),Database!A441,"zzz")</f>
        <v>0</v>
      </c>
      <c r="G441" t="str">
        <f t="shared" si="20"/>
        <v/>
      </c>
      <c r="H441">
        <f t="shared" si="19"/>
        <v>440</v>
      </c>
    </row>
    <row r="442" spans="1:8" x14ac:dyDescent="0.25">
      <c r="A442">
        <f>IF(ISNUMBER(SEARCH('Search tool (do not edit)'!$B$2,Database!F442)),1,0)</f>
        <v>0</v>
      </c>
      <c r="B442">
        <f>IF('Search tool (do not edit)'!$B$2="All geographies",1,0)</f>
        <v>1</v>
      </c>
      <c r="C442">
        <f>IF(ISNUMBER(SEARCH('Search tool (do not edit)'!$B$1,Database!E442)),1,0)</f>
        <v>0</v>
      </c>
      <c r="D442">
        <f>IF('Search tool (do not edit)'!$B$1="All priorities",1,0)</f>
        <v>1</v>
      </c>
      <c r="E442">
        <f t="shared" si="18"/>
        <v>464</v>
      </c>
      <c r="F442">
        <f>IF((A442+B442+C442+D442&gt;=2),Database!A442,"zzz")</f>
        <v>0</v>
      </c>
      <c r="G442" t="str">
        <f t="shared" si="20"/>
        <v/>
      </c>
      <c r="H442">
        <f t="shared" si="19"/>
        <v>441</v>
      </c>
    </row>
    <row r="443" spans="1:8" x14ac:dyDescent="0.25">
      <c r="A443">
        <f>IF(ISNUMBER(SEARCH('Search tool (do not edit)'!$B$2,Database!F443)),1,0)</f>
        <v>0</v>
      </c>
      <c r="B443">
        <f>IF('Search tool (do not edit)'!$B$2="All geographies",1,0)</f>
        <v>1</v>
      </c>
      <c r="C443">
        <f>IF(ISNUMBER(SEARCH('Search tool (do not edit)'!$B$1,Database!E443)),1,0)</f>
        <v>0</v>
      </c>
      <c r="D443">
        <f>IF('Search tool (do not edit)'!$B$1="All priorities",1,0)</f>
        <v>1</v>
      </c>
      <c r="E443">
        <f t="shared" si="18"/>
        <v>464</v>
      </c>
      <c r="F443">
        <f>IF((A443+B443+C443+D443&gt;=2),Database!A443,"zzz")</f>
        <v>0</v>
      </c>
      <c r="G443" t="str">
        <f t="shared" si="20"/>
        <v/>
      </c>
      <c r="H443">
        <f t="shared" si="19"/>
        <v>442</v>
      </c>
    </row>
    <row r="444" spans="1:8" x14ac:dyDescent="0.25">
      <c r="A444">
        <f>IF(ISNUMBER(SEARCH('Search tool (do not edit)'!$B$2,Database!F444)),1,0)</f>
        <v>0</v>
      </c>
      <c r="B444">
        <f>IF('Search tool (do not edit)'!$B$2="All geographies",1,0)</f>
        <v>1</v>
      </c>
      <c r="C444">
        <f>IF(ISNUMBER(SEARCH('Search tool (do not edit)'!$B$1,Database!E444)),1,0)</f>
        <v>0</v>
      </c>
      <c r="D444">
        <f>IF('Search tool (do not edit)'!$B$1="All priorities",1,0)</f>
        <v>1</v>
      </c>
      <c r="E444">
        <f t="shared" si="18"/>
        <v>464</v>
      </c>
      <c r="F444">
        <f>IF((A444+B444+C444+D444&gt;=2),Database!A444,"zzz")</f>
        <v>0</v>
      </c>
      <c r="G444" t="str">
        <f t="shared" si="20"/>
        <v/>
      </c>
      <c r="H444">
        <f t="shared" si="19"/>
        <v>443</v>
      </c>
    </row>
    <row r="445" spans="1:8" x14ac:dyDescent="0.25">
      <c r="A445">
        <f>IF(ISNUMBER(SEARCH('Search tool (do not edit)'!$B$2,Database!F445)),1,0)</f>
        <v>0</v>
      </c>
      <c r="B445">
        <f>IF('Search tool (do not edit)'!$B$2="All geographies",1,0)</f>
        <v>1</v>
      </c>
      <c r="C445">
        <f>IF(ISNUMBER(SEARCH('Search tool (do not edit)'!$B$1,Database!E445)),1,0)</f>
        <v>0</v>
      </c>
      <c r="D445">
        <f>IF('Search tool (do not edit)'!$B$1="All priorities",1,0)</f>
        <v>1</v>
      </c>
      <c r="E445">
        <f t="shared" si="18"/>
        <v>464</v>
      </c>
      <c r="F445">
        <f>IF((A445+B445+C445+D445&gt;=2),Database!A445,"zzz")</f>
        <v>0</v>
      </c>
      <c r="G445" t="str">
        <f t="shared" si="20"/>
        <v/>
      </c>
      <c r="H445">
        <f t="shared" si="19"/>
        <v>444</v>
      </c>
    </row>
    <row r="446" spans="1:8" x14ac:dyDescent="0.25">
      <c r="A446">
        <f>IF(ISNUMBER(SEARCH('Search tool (do not edit)'!$B$2,Database!F446)),1,0)</f>
        <v>0</v>
      </c>
      <c r="B446">
        <f>IF('Search tool (do not edit)'!$B$2="All geographies",1,0)</f>
        <v>1</v>
      </c>
      <c r="C446">
        <f>IF(ISNUMBER(SEARCH('Search tool (do not edit)'!$B$1,Database!E446)),1,0)</f>
        <v>0</v>
      </c>
      <c r="D446">
        <f>IF('Search tool (do not edit)'!$B$1="All priorities",1,0)</f>
        <v>1</v>
      </c>
      <c r="E446">
        <f t="shared" si="18"/>
        <v>464</v>
      </c>
      <c r="F446">
        <f>IF((A446+B446+C446+D446&gt;=2),Database!A446,"zzz")</f>
        <v>0</v>
      </c>
      <c r="G446" t="str">
        <f t="shared" si="20"/>
        <v/>
      </c>
      <c r="H446">
        <f t="shared" si="19"/>
        <v>445</v>
      </c>
    </row>
    <row r="447" spans="1:8" x14ac:dyDescent="0.25">
      <c r="A447">
        <f>IF(ISNUMBER(SEARCH('Search tool (do not edit)'!$B$2,Database!F447)),1,0)</f>
        <v>0</v>
      </c>
      <c r="B447">
        <f>IF('Search tool (do not edit)'!$B$2="All geographies",1,0)</f>
        <v>1</v>
      </c>
      <c r="C447">
        <f>IF(ISNUMBER(SEARCH('Search tool (do not edit)'!$B$1,Database!E447)),1,0)</f>
        <v>0</v>
      </c>
      <c r="D447">
        <f>IF('Search tool (do not edit)'!$B$1="All priorities",1,0)</f>
        <v>1</v>
      </c>
      <c r="E447">
        <f t="shared" si="18"/>
        <v>464</v>
      </c>
      <c r="F447">
        <f>IF((A447+B447+C447+D447&gt;=2),Database!A447,"zzz")</f>
        <v>0</v>
      </c>
      <c r="G447" t="str">
        <f t="shared" si="20"/>
        <v/>
      </c>
      <c r="H447">
        <f t="shared" si="19"/>
        <v>446</v>
      </c>
    </row>
    <row r="448" spans="1:8" x14ac:dyDescent="0.25">
      <c r="A448">
        <f>IF(ISNUMBER(SEARCH('Search tool (do not edit)'!$B$2,Database!F448)),1,0)</f>
        <v>0</v>
      </c>
      <c r="B448">
        <f>IF('Search tool (do not edit)'!$B$2="All geographies",1,0)</f>
        <v>1</v>
      </c>
      <c r="C448">
        <f>IF(ISNUMBER(SEARCH('Search tool (do not edit)'!$B$1,Database!E448)),1,0)</f>
        <v>0</v>
      </c>
      <c r="D448">
        <f>IF('Search tool (do not edit)'!$B$1="All priorities",1,0)</f>
        <v>1</v>
      </c>
      <c r="E448">
        <f t="shared" si="18"/>
        <v>464</v>
      </c>
      <c r="F448">
        <f>IF((A448+B448+C448+D448&gt;=2),Database!A448,"zzz")</f>
        <v>0</v>
      </c>
      <c r="G448" t="str">
        <f t="shared" si="20"/>
        <v/>
      </c>
      <c r="H448">
        <f t="shared" si="19"/>
        <v>447</v>
      </c>
    </row>
    <row r="449" spans="1:8" x14ac:dyDescent="0.25">
      <c r="A449">
        <f>IF(ISNUMBER(SEARCH('Search tool (do not edit)'!$B$2,Database!F449)),1,0)</f>
        <v>0</v>
      </c>
      <c r="B449">
        <f>IF('Search tool (do not edit)'!$B$2="All geographies",1,0)</f>
        <v>1</v>
      </c>
      <c r="C449">
        <f>IF(ISNUMBER(SEARCH('Search tool (do not edit)'!$B$1,Database!E449)),1,0)</f>
        <v>0</v>
      </c>
      <c r="D449">
        <f>IF('Search tool (do not edit)'!$B$1="All priorities",1,0)</f>
        <v>1</v>
      </c>
      <c r="E449">
        <f t="shared" si="18"/>
        <v>464</v>
      </c>
      <c r="F449">
        <f>IF((A449+B449+C449+D449&gt;=2),Database!A449,"zzz")</f>
        <v>0</v>
      </c>
      <c r="G449" t="str">
        <f t="shared" si="20"/>
        <v/>
      </c>
      <c r="H449">
        <f t="shared" si="19"/>
        <v>448</v>
      </c>
    </row>
    <row r="450" spans="1:8" x14ac:dyDescent="0.25">
      <c r="A450">
        <f>IF(ISNUMBER(SEARCH('Search tool (do not edit)'!$B$2,Database!F450)),1,0)</f>
        <v>0</v>
      </c>
      <c r="B450">
        <f>IF('Search tool (do not edit)'!$B$2="All geographies",1,0)</f>
        <v>1</v>
      </c>
      <c r="C450">
        <f>IF(ISNUMBER(SEARCH('Search tool (do not edit)'!$B$1,Database!E450)),1,0)</f>
        <v>0</v>
      </c>
      <c r="D450">
        <f>IF('Search tool (do not edit)'!$B$1="All priorities",1,0)</f>
        <v>1</v>
      </c>
      <c r="E450">
        <f t="shared" ref="E450:E501" si="21">COUNTIF($F$2:$F$500,"&lt;="&amp;F450)</f>
        <v>464</v>
      </c>
      <c r="F450">
        <f>IF((A450+B450+C450+D450&gt;=2),Database!A450,"zzz")</f>
        <v>0</v>
      </c>
      <c r="G450" t="str">
        <f t="shared" si="20"/>
        <v/>
      </c>
      <c r="H450">
        <f t="shared" ref="H450:H501" si="22">ROW(H449)</f>
        <v>449</v>
      </c>
    </row>
    <row r="451" spans="1:8" x14ac:dyDescent="0.25">
      <c r="A451">
        <f>IF(ISNUMBER(SEARCH('Search tool (do not edit)'!$B$2,Database!F451)),1,0)</f>
        <v>0</v>
      </c>
      <c r="B451">
        <f>IF('Search tool (do not edit)'!$B$2="All geographies",1,0)</f>
        <v>1</v>
      </c>
      <c r="C451">
        <f>IF(ISNUMBER(SEARCH('Search tool (do not edit)'!$B$1,Database!E451)),1,0)</f>
        <v>0</v>
      </c>
      <c r="D451">
        <f>IF('Search tool (do not edit)'!$B$1="All priorities",1,0)</f>
        <v>1</v>
      </c>
      <c r="E451">
        <f t="shared" si="21"/>
        <v>464</v>
      </c>
      <c r="F451">
        <f>IF((A451+B451+C451+D451&gt;=2),Database!A451,"zzz")</f>
        <v>0</v>
      </c>
      <c r="G451" t="str">
        <f t="shared" ref="G451:G501" si="23">IFERROR(IF(VLOOKUP(H451,$E$2:$F$501,2,FALSE)="zzz","",VLOOKUP(H451,$E$2:$F$501,2,FALSE)),"")</f>
        <v/>
      </c>
      <c r="H451">
        <f t="shared" si="22"/>
        <v>450</v>
      </c>
    </row>
    <row r="452" spans="1:8" x14ac:dyDescent="0.25">
      <c r="A452">
        <f>IF(ISNUMBER(SEARCH('Search tool (do not edit)'!$B$2,Database!F452)),1,0)</f>
        <v>0</v>
      </c>
      <c r="B452">
        <f>IF('Search tool (do not edit)'!$B$2="All geographies",1,0)</f>
        <v>1</v>
      </c>
      <c r="C452">
        <f>IF(ISNUMBER(SEARCH('Search tool (do not edit)'!$B$1,Database!E452)),1,0)</f>
        <v>0</v>
      </c>
      <c r="D452">
        <f>IF('Search tool (do not edit)'!$B$1="All priorities",1,0)</f>
        <v>1</v>
      </c>
      <c r="E452">
        <f t="shared" si="21"/>
        <v>464</v>
      </c>
      <c r="F452">
        <f>IF((A452+B452+C452+D452&gt;=2),Database!A452,"zzz")</f>
        <v>0</v>
      </c>
      <c r="G452" t="str">
        <f t="shared" si="23"/>
        <v/>
      </c>
      <c r="H452">
        <f t="shared" si="22"/>
        <v>451</v>
      </c>
    </row>
    <row r="453" spans="1:8" x14ac:dyDescent="0.25">
      <c r="A453">
        <f>IF(ISNUMBER(SEARCH('Search tool (do not edit)'!$B$2,Database!F453)),1,0)</f>
        <v>0</v>
      </c>
      <c r="B453">
        <f>IF('Search tool (do not edit)'!$B$2="All geographies",1,0)</f>
        <v>1</v>
      </c>
      <c r="C453">
        <f>IF(ISNUMBER(SEARCH('Search tool (do not edit)'!$B$1,Database!E453)),1,0)</f>
        <v>0</v>
      </c>
      <c r="D453">
        <f>IF('Search tool (do not edit)'!$B$1="All priorities",1,0)</f>
        <v>1</v>
      </c>
      <c r="E453">
        <f t="shared" si="21"/>
        <v>464</v>
      </c>
      <c r="F453">
        <f>IF((A453+B453+C453+D453&gt;=2),Database!A453,"zzz")</f>
        <v>0</v>
      </c>
      <c r="G453" t="str">
        <f t="shared" si="23"/>
        <v/>
      </c>
      <c r="H453">
        <f t="shared" si="22"/>
        <v>452</v>
      </c>
    </row>
    <row r="454" spans="1:8" x14ac:dyDescent="0.25">
      <c r="A454">
        <f>IF(ISNUMBER(SEARCH('Search tool (do not edit)'!$B$2,Database!F454)),1,0)</f>
        <v>0</v>
      </c>
      <c r="B454">
        <f>IF('Search tool (do not edit)'!$B$2="All geographies",1,0)</f>
        <v>1</v>
      </c>
      <c r="C454">
        <f>IF(ISNUMBER(SEARCH('Search tool (do not edit)'!$B$1,Database!E454)),1,0)</f>
        <v>0</v>
      </c>
      <c r="D454">
        <f>IF('Search tool (do not edit)'!$B$1="All priorities",1,0)</f>
        <v>1</v>
      </c>
      <c r="E454">
        <f t="shared" si="21"/>
        <v>464</v>
      </c>
      <c r="F454">
        <f>IF((A454+B454+C454+D454&gt;=2),Database!A454,"zzz")</f>
        <v>0</v>
      </c>
      <c r="G454" t="str">
        <f t="shared" si="23"/>
        <v/>
      </c>
      <c r="H454">
        <f t="shared" si="22"/>
        <v>453</v>
      </c>
    </row>
    <row r="455" spans="1:8" x14ac:dyDescent="0.25">
      <c r="A455">
        <f>IF(ISNUMBER(SEARCH('Search tool (do not edit)'!$B$2,Database!F455)),1,0)</f>
        <v>0</v>
      </c>
      <c r="B455">
        <f>IF('Search tool (do not edit)'!$B$2="All geographies",1,0)</f>
        <v>1</v>
      </c>
      <c r="C455">
        <f>IF(ISNUMBER(SEARCH('Search tool (do not edit)'!$B$1,Database!E455)),1,0)</f>
        <v>0</v>
      </c>
      <c r="D455">
        <f>IF('Search tool (do not edit)'!$B$1="All priorities",1,0)</f>
        <v>1</v>
      </c>
      <c r="E455">
        <f t="shared" si="21"/>
        <v>464</v>
      </c>
      <c r="F455">
        <f>IF((A455+B455+C455+D455&gt;=2),Database!A455,"zzz")</f>
        <v>0</v>
      </c>
      <c r="G455" t="str">
        <f t="shared" si="23"/>
        <v/>
      </c>
      <c r="H455">
        <f t="shared" si="22"/>
        <v>454</v>
      </c>
    </row>
    <row r="456" spans="1:8" x14ac:dyDescent="0.25">
      <c r="A456">
        <f>IF(ISNUMBER(SEARCH('Search tool (do not edit)'!$B$2,Database!F456)),1,0)</f>
        <v>0</v>
      </c>
      <c r="B456">
        <f>IF('Search tool (do not edit)'!$B$2="All geographies",1,0)</f>
        <v>1</v>
      </c>
      <c r="C456">
        <f>IF(ISNUMBER(SEARCH('Search tool (do not edit)'!$B$1,Database!E456)),1,0)</f>
        <v>0</v>
      </c>
      <c r="D456">
        <f>IF('Search tool (do not edit)'!$B$1="All priorities",1,0)</f>
        <v>1</v>
      </c>
      <c r="E456">
        <f t="shared" si="21"/>
        <v>464</v>
      </c>
      <c r="F456">
        <f>IF((A456+B456+C456+D456&gt;=2),Database!A456,"zzz")</f>
        <v>0</v>
      </c>
      <c r="G456" t="str">
        <f t="shared" si="23"/>
        <v/>
      </c>
      <c r="H456">
        <f t="shared" si="22"/>
        <v>455</v>
      </c>
    </row>
    <row r="457" spans="1:8" x14ac:dyDescent="0.25">
      <c r="A457">
        <f>IF(ISNUMBER(SEARCH('Search tool (do not edit)'!$B$2,Database!F457)),1,0)</f>
        <v>0</v>
      </c>
      <c r="B457">
        <f>IF('Search tool (do not edit)'!$B$2="All geographies",1,0)</f>
        <v>1</v>
      </c>
      <c r="C457">
        <f>IF(ISNUMBER(SEARCH('Search tool (do not edit)'!$B$1,Database!E457)),1,0)</f>
        <v>0</v>
      </c>
      <c r="D457">
        <f>IF('Search tool (do not edit)'!$B$1="All priorities",1,0)</f>
        <v>1</v>
      </c>
      <c r="E457">
        <f t="shared" si="21"/>
        <v>464</v>
      </c>
      <c r="F457">
        <f>IF((A457+B457+C457+D457&gt;=2),Database!A457,"zzz")</f>
        <v>0</v>
      </c>
      <c r="G457" t="str">
        <f t="shared" si="23"/>
        <v/>
      </c>
      <c r="H457">
        <f t="shared" si="22"/>
        <v>456</v>
      </c>
    </row>
    <row r="458" spans="1:8" x14ac:dyDescent="0.25">
      <c r="A458">
        <f>IF(ISNUMBER(SEARCH('Search tool (do not edit)'!$B$2,Database!F458)),1,0)</f>
        <v>0</v>
      </c>
      <c r="B458">
        <f>IF('Search tool (do not edit)'!$B$2="All geographies",1,0)</f>
        <v>1</v>
      </c>
      <c r="C458">
        <f>IF(ISNUMBER(SEARCH('Search tool (do not edit)'!$B$1,Database!E458)),1,0)</f>
        <v>0</v>
      </c>
      <c r="D458">
        <f>IF('Search tool (do not edit)'!$B$1="All priorities",1,0)</f>
        <v>1</v>
      </c>
      <c r="E458">
        <f t="shared" si="21"/>
        <v>464</v>
      </c>
      <c r="F458">
        <f>IF((A458+B458+C458+D458&gt;=2),Database!A458,"zzz")</f>
        <v>0</v>
      </c>
      <c r="G458" t="str">
        <f t="shared" si="23"/>
        <v/>
      </c>
      <c r="H458">
        <f t="shared" si="22"/>
        <v>457</v>
      </c>
    </row>
    <row r="459" spans="1:8" x14ac:dyDescent="0.25">
      <c r="A459">
        <f>IF(ISNUMBER(SEARCH('Search tool (do not edit)'!$B$2,Database!F459)),1,0)</f>
        <v>0</v>
      </c>
      <c r="B459">
        <f>IF('Search tool (do not edit)'!$B$2="All geographies",1,0)</f>
        <v>1</v>
      </c>
      <c r="C459">
        <f>IF(ISNUMBER(SEARCH('Search tool (do not edit)'!$B$1,Database!E459)),1,0)</f>
        <v>0</v>
      </c>
      <c r="D459">
        <f>IF('Search tool (do not edit)'!$B$1="All priorities",1,0)</f>
        <v>1</v>
      </c>
      <c r="E459">
        <f t="shared" si="21"/>
        <v>464</v>
      </c>
      <c r="F459">
        <f>IF((A459+B459+C459+D459&gt;=2),Database!A459,"zzz")</f>
        <v>0</v>
      </c>
      <c r="G459" t="str">
        <f t="shared" si="23"/>
        <v/>
      </c>
      <c r="H459">
        <f t="shared" si="22"/>
        <v>458</v>
      </c>
    </row>
    <row r="460" spans="1:8" x14ac:dyDescent="0.25">
      <c r="A460">
        <f>IF(ISNUMBER(SEARCH('Search tool (do not edit)'!$B$2,Database!F460)),1,0)</f>
        <v>0</v>
      </c>
      <c r="B460">
        <f>IF('Search tool (do not edit)'!$B$2="All geographies",1,0)</f>
        <v>1</v>
      </c>
      <c r="C460">
        <f>IF(ISNUMBER(SEARCH('Search tool (do not edit)'!$B$1,Database!E460)),1,0)</f>
        <v>0</v>
      </c>
      <c r="D460">
        <f>IF('Search tool (do not edit)'!$B$1="All priorities",1,0)</f>
        <v>1</v>
      </c>
      <c r="E460">
        <f t="shared" si="21"/>
        <v>464</v>
      </c>
      <c r="F460">
        <f>IF((A460+B460+C460+D460&gt;=2),Database!A460,"zzz")</f>
        <v>0</v>
      </c>
      <c r="G460" t="str">
        <f t="shared" si="23"/>
        <v/>
      </c>
      <c r="H460">
        <f t="shared" si="22"/>
        <v>459</v>
      </c>
    </row>
    <row r="461" spans="1:8" x14ac:dyDescent="0.25">
      <c r="A461">
        <f>IF(ISNUMBER(SEARCH('Search tool (do not edit)'!$B$2,Database!F461)),1,0)</f>
        <v>0</v>
      </c>
      <c r="B461">
        <f>IF('Search tool (do not edit)'!$B$2="All geographies",1,0)</f>
        <v>1</v>
      </c>
      <c r="C461">
        <f>IF(ISNUMBER(SEARCH('Search tool (do not edit)'!$B$1,Database!E461)),1,0)</f>
        <v>0</v>
      </c>
      <c r="D461">
        <f>IF('Search tool (do not edit)'!$B$1="All priorities",1,0)</f>
        <v>1</v>
      </c>
      <c r="E461">
        <f t="shared" si="21"/>
        <v>464</v>
      </c>
      <c r="F461">
        <f>IF((A461+B461+C461+D461&gt;=2),Database!A461,"zzz")</f>
        <v>0</v>
      </c>
      <c r="G461" t="str">
        <f t="shared" si="23"/>
        <v/>
      </c>
      <c r="H461">
        <f t="shared" si="22"/>
        <v>460</v>
      </c>
    </row>
    <row r="462" spans="1:8" x14ac:dyDescent="0.25">
      <c r="A462">
        <f>IF(ISNUMBER(SEARCH('Search tool (do not edit)'!$B$2,Database!F462)),1,0)</f>
        <v>0</v>
      </c>
      <c r="B462">
        <f>IF('Search tool (do not edit)'!$B$2="All geographies",1,0)</f>
        <v>1</v>
      </c>
      <c r="C462">
        <f>IF(ISNUMBER(SEARCH('Search tool (do not edit)'!$B$1,Database!E462)),1,0)</f>
        <v>0</v>
      </c>
      <c r="D462">
        <f>IF('Search tool (do not edit)'!$B$1="All priorities",1,0)</f>
        <v>1</v>
      </c>
      <c r="E462">
        <f t="shared" si="21"/>
        <v>464</v>
      </c>
      <c r="F462">
        <f>IF((A462+B462+C462+D462&gt;=2),Database!A462,"zzz")</f>
        <v>0</v>
      </c>
      <c r="G462" t="str">
        <f t="shared" si="23"/>
        <v/>
      </c>
      <c r="H462">
        <f t="shared" si="22"/>
        <v>461</v>
      </c>
    </row>
    <row r="463" spans="1:8" x14ac:dyDescent="0.25">
      <c r="A463">
        <f>IF(ISNUMBER(SEARCH('Search tool (do not edit)'!$B$2,Database!F463)),1,0)</f>
        <v>0</v>
      </c>
      <c r="B463">
        <f>IF('Search tool (do not edit)'!$B$2="All geographies",1,0)</f>
        <v>1</v>
      </c>
      <c r="C463">
        <f>IF(ISNUMBER(SEARCH('Search tool (do not edit)'!$B$1,Database!E463)),1,0)</f>
        <v>0</v>
      </c>
      <c r="D463">
        <f>IF('Search tool (do not edit)'!$B$1="All priorities",1,0)</f>
        <v>1</v>
      </c>
      <c r="E463">
        <f t="shared" si="21"/>
        <v>464</v>
      </c>
      <c r="F463">
        <f>IF((A463+B463+C463+D463&gt;=2),Database!A463,"zzz")</f>
        <v>0</v>
      </c>
      <c r="G463" t="str">
        <f t="shared" si="23"/>
        <v/>
      </c>
      <c r="H463">
        <f t="shared" si="22"/>
        <v>462</v>
      </c>
    </row>
    <row r="464" spans="1:8" x14ac:dyDescent="0.25">
      <c r="A464">
        <f>IF(ISNUMBER(SEARCH('Search tool (do not edit)'!$B$2,Database!F464)),1,0)</f>
        <v>0</v>
      </c>
      <c r="B464">
        <f>IF('Search tool (do not edit)'!$B$2="All geographies",1,0)</f>
        <v>1</v>
      </c>
      <c r="C464">
        <f>IF(ISNUMBER(SEARCH('Search tool (do not edit)'!$B$1,Database!E464)),1,0)</f>
        <v>0</v>
      </c>
      <c r="D464">
        <f>IF('Search tool (do not edit)'!$B$1="All priorities",1,0)</f>
        <v>1</v>
      </c>
      <c r="E464">
        <f t="shared" si="21"/>
        <v>464</v>
      </c>
      <c r="F464">
        <f>IF((A464+B464+C464+D464&gt;=2),Database!A464,"zzz")</f>
        <v>0</v>
      </c>
      <c r="G464" t="str">
        <f t="shared" si="23"/>
        <v/>
      </c>
      <c r="H464">
        <f t="shared" si="22"/>
        <v>463</v>
      </c>
    </row>
    <row r="465" spans="1:8" x14ac:dyDescent="0.25">
      <c r="A465">
        <f>IF(ISNUMBER(SEARCH('Search tool (do not edit)'!$B$2,Database!F465)),1,0)</f>
        <v>0</v>
      </c>
      <c r="B465">
        <f>IF('Search tool (do not edit)'!$B$2="All geographies",1,0)</f>
        <v>1</v>
      </c>
      <c r="C465">
        <f>IF(ISNUMBER(SEARCH('Search tool (do not edit)'!$B$1,Database!E465)),1,0)</f>
        <v>0</v>
      </c>
      <c r="D465">
        <f>IF('Search tool (do not edit)'!$B$1="All priorities",1,0)</f>
        <v>1</v>
      </c>
      <c r="E465">
        <f t="shared" si="21"/>
        <v>464</v>
      </c>
      <c r="F465">
        <f>IF((A465+B465+C465+D465&gt;=2),Database!A465,"zzz")</f>
        <v>0</v>
      </c>
      <c r="G465">
        <f t="shared" si="23"/>
        <v>0</v>
      </c>
      <c r="H465">
        <f t="shared" si="22"/>
        <v>464</v>
      </c>
    </row>
    <row r="466" spans="1:8" x14ac:dyDescent="0.25">
      <c r="A466">
        <f>IF(ISNUMBER(SEARCH('Search tool (do not edit)'!$B$2,Database!F466)),1,0)</f>
        <v>0</v>
      </c>
      <c r="B466">
        <f>IF('Search tool (do not edit)'!$B$2="All geographies",1,0)</f>
        <v>1</v>
      </c>
      <c r="C466">
        <f>IF(ISNUMBER(SEARCH('Search tool (do not edit)'!$B$1,Database!E466)),1,0)</f>
        <v>0</v>
      </c>
      <c r="D466">
        <f>IF('Search tool (do not edit)'!$B$1="All priorities",1,0)</f>
        <v>1</v>
      </c>
      <c r="E466">
        <f t="shared" si="21"/>
        <v>464</v>
      </c>
      <c r="F466">
        <f>IF((A466+B466+C466+D466&gt;=2),Database!A466,"zzz")</f>
        <v>0</v>
      </c>
      <c r="G466" t="str">
        <f t="shared" si="23"/>
        <v/>
      </c>
      <c r="H466">
        <f t="shared" si="22"/>
        <v>465</v>
      </c>
    </row>
    <row r="467" spans="1:8" x14ac:dyDescent="0.25">
      <c r="A467">
        <f>IF(ISNUMBER(SEARCH('Search tool (do not edit)'!$B$2,Database!F467)),1,0)</f>
        <v>0</v>
      </c>
      <c r="B467">
        <f>IF('Search tool (do not edit)'!$B$2="All geographies",1,0)</f>
        <v>1</v>
      </c>
      <c r="C467">
        <f>IF(ISNUMBER(SEARCH('Search tool (do not edit)'!$B$1,Database!E467)),1,0)</f>
        <v>0</v>
      </c>
      <c r="D467">
        <f>IF('Search tool (do not edit)'!$B$1="All priorities",1,0)</f>
        <v>1</v>
      </c>
      <c r="E467">
        <f t="shared" si="21"/>
        <v>464</v>
      </c>
      <c r="F467">
        <f>IF((A467+B467+C467+D467&gt;=2),Database!A467,"zzz")</f>
        <v>0</v>
      </c>
      <c r="G467" t="str">
        <f t="shared" si="23"/>
        <v/>
      </c>
      <c r="H467">
        <f t="shared" si="22"/>
        <v>466</v>
      </c>
    </row>
    <row r="468" spans="1:8" x14ac:dyDescent="0.25">
      <c r="A468">
        <f>IF(ISNUMBER(SEARCH('Search tool (do not edit)'!$B$2,Database!F468)),1,0)</f>
        <v>0</v>
      </c>
      <c r="B468">
        <f>IF('Search tool (do not edit)'!$B$2="All geographies",1,0)</f>
        <v>1</v>
      </c>
      <c r="C468">
        <f>IF(ISNUMBER(SEARCH('Search tool (do not edit)'!$B$1,Database!E468)),1,0)</f>
        <v>0</v>
      </c>
      <c r="D468">
        <f>IF('Search tool (do not edit)'!$B$1="All priorities",1,0)</f>
        <v>1</v>
      </c>
      <c r="E468">
        <f t="shared" si="21"/>
        <v>464</v>
      </c>
      <c r="F468">
        <f>IF((A468+B468+C468+D468&gt;=2),Database!A468,"zzz")</f>
        <v>0</v>
      </c>
      <c r="G468" t="str">
        <f t="shared" si="23"/>
        <v/>
      </c>
      <c r="H468">
        <f t="shared" si="22"/>
        <v>467</v>
      </c>
    </row>
    <row r="469" spans="1:8" x14ac:dyDescent="0.25">
      <c r="A469">
        <f>IF(ISNUMBER(SEARCH('Search tool (do not edit)'!$B$2,Database!F469)),1,0)</f>
        <v>0</v>
      </c>
      <c r="B469">
        <f>IF('Search tool (do not edit)'!$B$2="All geographies",1,0)</f>
        <v>1</v>
      </c>
      <c r="C469">
        <f>IF(ISNUMBER(SEARCH('Search tool (do not edit)'!$B$1,Database!E469)),1,0)</f>
        <v>0</v>
      </c>
      <c r="D469">
        <f>IF('Search tool (do not edit)'!$B$1="All priorities",1,0)</f>
        <v>1</v>
      </c>
      <c r="E469">
        <f t="shared" si="21"/>
        <v>464</v>
      </c>
      <c r="F469">
        <f>IF((A469+B469+C469+D469&gt;=2),Database!A469,"zzz")</f>
        <v>0</v>
      </c>
      <c r="G469" t="str">
        <f t="shared" si="23"/>
        <v/>
      </c>
      <c r="H469">
        <f t="shared" si="22"/>
        <v>468</v>
      </c>
    </row>
    <row r="470" spans="1:8" x14ac:dyDescent="0.25">
      <c r="A470">
        <f>IF(ISNUMBER(SEARCH('Search tool (do not edit)'!$B$2,Database!F470)),1,0)</f>
        <v>0</v>
      </c>
      <c r="B470">
        <f>IF('Search tool (do not edit)'!$B$2="All geographies",1,0)</f>
        <v>1</v>
      </c>
      <c r="C470">
        <f>IF(ISNUMBER(SEARCH('Search tool (do not edit)'!$B$1,Database!E470)),1,0)</f>
        <v>0</v>
      </c>
      <c r="D470">
        <f>IF('Search tool (do not edit)'!$B$1="All priorities",1,0)</f>
        <v>1</v>
      </c>
      <c r="E470">
        <f t="shared" si="21"/>
        <v>464</v>
      </c>
      <c r="F470">
        <f>IF((A470+B470+C470+D470&gt;=2),Database!A470,"zzz")</f>
        <v>0</v>
      </c>
      <c r="G470" t="str">
        <f t="shared" si="23"/>
        <v/>
      </c>
      <c r="H470">
        <f t="shared" si="22"/>
        <v>469</v>
      </c>
    </row>
    <row r="471" spans="1:8" x14ac:dyDescent="0.25">
      <c r="A471">
        <f>IF(ISNUMBER(SEARCH('Search tool (do not edit)'!$B$2,Database!F471)),1,0)</f>
        <v>0</v>
      </c>
      <c r="B471">
        <f>IF('Search tool (do not edit)'!$B$2="All geographies",1,0)</f>
        <v>1</v>
      </c>
      <c r="C471">
        <f>IF(ISNUMBER(SEARCH('Search tool (do not edit)'!$B$1,Database!E471)),1,0)</f>
        <v>0</v>
      </c>
      <c r="D471">
        <f>IF('Search tool (do not edit)'!$B$1="All priorities",1,0)</f>
        <v>1</v>
      </c>
      <c r="E471">
        <f t="shared" si="21"/>
        <v>464</v>
      </c>
      <c r="F471">
        <f>IF((A471+B471+C471+D471&gt;=2),Database!A471,"zzz")</f>
        <v>0</v>
      </c>
      <c r="G471" t="str">
        <f t="shared" si="23"/>
        <v/>
      </c>
      <c r="H471">
        <f t="shared" si="22"/>
        <v>470</v>
      </c>
    </row>
    <row r="472" spans="1:8" x14ac:dyDescent="0.25">
      <c r="A472">
        <f>IF(ISNUMBER(SEARCH('Search tool (do not edit)'!$B$2,Database!F472)),1,0)</f>
        <v>0</v>
      </c>
      <c r="B472">
        <f>IF('Search tool (do not edit)'!$B$2="All geographies",1,0)</f>
        <v>1</v>
      </c>
      <c r="C472">
        <f>IF(ISNUMBER(SEARCH('Search tool (do not edit)'!$B$1,Database!E472)),1,0)</f>
        <v>0</v>
      </c>
      <c r="D472">
        <f>IF('Search tool (do not edit)'!$B$1="All priorities",1,0)</f>
        <v>1</v>
      </c>
      <c r="E472">
        <f t="shared" si="21"/>
        <v>464</v>
      </c>
      <c r="F472">
        <f>IF((A472+B472+C472+D472&gt;=2),Database!A472,"zzz")</f>
        <v>0</v>
      </c>
      <c r="G472" t="str">
        <f t="shared" si="23"/>
        <v/>
      </c>
      <c r="H472">
        <f t="shared" si="22"/>
        <v>471</v>
      </c>
    </row>
    <row r="473" spans="1:8" x14ac:dyDescent="0.25">
      <c r="A473">
        <f>IF(ISNUMBER(SEARCH('Search tool (do not edit)'!$B$2,Database!F473)),1,0)</f>
        <v>0</v>
      </c>
      <c r="B473">
        <f>IF('Search tool (do not edit)'!$B$2="All geographies",1,0)</f>
        <v>1</v>
      </c>
      <c r="C473">
        <f>IF(ISNUMBER(SEARCH('Search tool (do not edit)'!$B$1,Database!E473)),1,0)</f>
        <v>0</v>
      </c>
      <c r="D473">
        <f>IF('Search tool (do not edit)'!$B$1="All priorities",1,0)</f>
        <v>1</v>
      </c>
      <c r="E473">
        <f t="shared" si="21"/>
        <v>464</v>
      </c>
      <c r="F473">
        <f>IF((A473+B473+C473+D473&gt;=2),Database!A473,"zzz")</f>
        <v>0</v>
      </c>
      <c r="G473" t="str">
        <f t="shared" si="23"/>
        <v/>
      </c>
      <c r="H473">
        <f t="shared" si="22"/>
        <v>472</v>
      </c>
    </row>
    <row r="474" spans="1:8" x14ac:dyDescent="0.25">
      <c r="A474">
        <f>IF(ISNUMBER(SEARCH('Search tool (do not edit)'!$B$2,Database!F474)),1,0)</f>
        <v>0</v>
      </c>
      <c r="B474">
        <f>IF('Search tool (do not edit)'!$B$2="All geographies",1,0)</f>
        <v>1</v>
      </c>
      <c r="C474">
        <f>IF(ISNUMBER(SEARCH('Search tool (do not edit)'!$B$1,Database!E474)),1,0)</f>
        <v>0</v>
      </c>
      <c r="D474">
        <f>IF('Search tool (do not edit)'!$B$1="All priorities",1,0)</f>
        <v>1</v>
      </c>
      <c r="E474">
        <f t="shared" si="21"/>
        <v>464</v>
      </c>
      <c r="F474">
        <f>IF((A474+B474+C474+D474&gt;=2),Database!A474,"zzz")</f>
        <v>0</v>
      </c>
      <c r="G474" t="str">
        <f t="shared" si="23"/>
        <v/>
      </c>
      <c r="H474">
        <f t="shared" si="22"/>
        <v>473</v>
      </c>
    </row>
    <row r="475" spans="1:8" x14ac:dyDescent="0.25">
      <c r="A475">
        <f>IF(ISNUMBER(SEARCH('Search tool (do not edit)'!$B$2,Database!F475)),1,0)</f>
        <v>0</v>
      </c>
      <c r="B475">
        <f>IF('Search tool (do not edit)'!$B$2="All geographies",1,0)</f>
        <v>1</v>
      </c>
      <c r="C475">
        <f>IF(ISNUMBER(SEARCH('Search tool (do not edit)'!$B$1,Database!E475)),1,0)</f>
        <v>0</v>
      </c>
      <c r="D475">
        <f>IF('Search tool (do not edit)'!$B$1="All priorities",1,0)</f>
        <v>1</v>
      </c>
      <c r="E475">
        <f t="shared" si="21"/>
        <v>464</v>
      </c>
      <c r="F475">
        <f>IF((A475+B475+C475+D475&gt;=2),Database!A475,"zzz")</f>
        <v>0</v>
      </c>
      <c r="G475" t="str">
        <f t="shared" si="23"/>
        <v/>
      </c>
      <c r="H475">
        <f t="shared" si="22"/>
        <v>474</v>
      </c>
    </row>
    <row r="476" spans="1:8" x14ac:dyDescent="0.25">
      <c r="A476">
        <f>IF(ISNUMBER(SEARCH('Search tool (do not edit)'!$B$2,Database!F476)),1,0)</f>
        <v>0</v>
      </c>
      <c r="B476">
        <f>IF('Search tool (do not edit)'!$B$2="All geographies",1,0)</f>
        <v>1</v>
      </c>
      <c r="C476">
        <f>IF(ISNUMBER(SEARCH('Search tool (do not edit)'!$B$1,Database!E476)),1,0)</f>
        <v>0</v>
      </c>
      <c r="D476">
        <f>IF('Search tool (do not edit)'!$B$1="All priorities",1,0)</f>
        <v>1</v>
      </c>
      <c r="E476">
        <f t="shared" si="21"/>
        <v>464</v>
      </c>
      <c r="F476">
        <f>IF((A476+B476+C476+D476&gt;=2),Database!A476,"zzz")</f>
        <v>0</v>
      </c>
      <c r="G476" t="str">
        <f t="shared" si="23"/>
        <v/>
      </c>
      <c r="H476">
        <f t="shared" si="22"/>
        <v>475</v>
      </c>
    </row>
    <row r="477" spans="1:8" x14ac:dyDescent="0.25">
      <c r="A477">
        <f>IF(ISNUMBER(SEARCH('Search tool (do not edit)'!$B$2,Database!F477)),1,0)</f>
        <v>0</v>
      </c>
      <c r="B477">
        <f>IF('Search tool (do not edit)'!$B$2="All geographies",1,0)</f>
        <v>1</v>
      </c>
      <c r="C477">
        <f>IF(ISNUMBER(SEARCH('Search tool (do not edit)'!$B$1,Database!E477)),1,0)</f>
        <v>0</v>
      </c>
      <c r="D477">
        <f>IF('Search tool (do not edit)'!$B$1="All priorities",1,0)</f>
        <v>1</v>
      </c>
      <c r="E477">
        <f t="shared" si="21"/>
        <v>464</v>
      </c>
      <c r="F477">
        <f>IF((A477+B477+C477+D477&gt;=2),Database!A477,"zzz")</f>
        <v>0</v>
      </c>
      <c r="G477" t="str">
        <f t="shared" si="23"/>
        <v/>
      </c>
      <c r="H477">
        <f t="shared" si="22"/>
        <v>476</v>
      </c>
    </row>
    <row r="478" spans="1:8" x14ac:dyDescent="0.25">
      <c r="A478">
        <f>IF(ISNUMBER(SEARCH('Search tool (do not edit)'!$B$2,Database!F478)),1,0)</f>
        <v>0</v>
      </c>
      <c r="B478">
        <f>IF('Search tool (do not edit)'!$B$2="All geographies",1,0)</f>
        <v>1</v>
      </c>
      <c r="C478">
        <f>IF(ISNUMBER(SEARCH('Search tool (do not edit)'!$B$1,Database!E478)),1,0)</f>
        <v>0</v>
      </c>
      <c r="D478">
        <f>IF('Search tool (do not edit)'!$B$1="All priorities",1,0)</f>
        <v>1</v>
      </c>
      <c r="E478">
        <f t="shared" si="21"/>
        <v>464</v>
      </c>
      <c r="F478">
        <f>IF((A478+B478+C478+D478&gt;=2),Database!A478,"zzz")</f>
        <v>0</v>
      </c>
      <c r="G478" t="str">
        <f t="shared" si="23"/>
        <v/>
      </c>
      <c r="H478">
        <f t="shared" si="22"/>
        <v>477</v>
      </c>
    </row>
    <row r="479" spans="1:8" x14ac:dyDescent="0.25">
      <c r="A479">
        <f>IF(ISNUMBER(SEARCH('Search tool (do not edit)'!$B$2,Database!F479)),1,0)</f>
        <v>0</v>
      </c>
      <c r="B479">
        <f>IF('Search tool (do not edit)'!$B$2="All geographies",1,0)</f>
        <v>1</v>
      </c>
      <c r="C479">
        <f>IF(ISNUMBER(SEARCH('Search tool (do not edit)'!$B$1,Database!E479)),1,0)</f>
        <v>0</v>
      </c>
      <c r="D479">
        <f>IF('Search tool (do not edit)'!$B$1="All priorities",1,0)</f>
        <v>1</v>
      </c>
      <c r="E479">
        <f t="shared" si="21"/>
        <v>464</v>
      </c>
      <c r="F479">
        <f>IF((A479+B479+C479+D479&gt;=2),Database!A479,"zzz")</f>
        <v>0</v>
      </c>
      <c r="G479" t="str">
        <f t="shared" si="23"/>
        <v/>
      </c>
      <c r="H479">
        <f t="shared" si="22"/>
        <v>478</v>
      </c>
    </row>
    <row r="480" spans="1:8" x14ac:dyDescent="0.25">
      <c r="A480">
        <f>IF(ISNUMBER(SEARCH('Search tool (do not edit)'!$B$2,Database!F480)),1,0)</f>
        <v>0</v>
      </c>
      <c r="B480">
        <f>IF('Search tool (do not edit)'!$B$2="All geographies",1,0)</f>
        <v>1</v>
      </c>
      <c r="C480">
        <f>IF(ISNUMBER(SEARCH('Search tool (do not edit)'!$B$1,Database!E480)),1,0)</f>
        <v>0</v>
      </c>
      <c r="D480">
        <f>IF('Search tool (do not edit)'!$B$1="All priorities",1,0)</f>
        <v>1</v>
      </c>
      <c r="E480">
        <f t="shared" si="21"/>
        <v>464</v>
      </c>
      <c r="F480">
        <f>IF((A480+B480+C480+D480&gt;=2),Database!A480,"zzz")</f>
        <v>0</v>
      </c>
      <c r="G480" t="str">
        <f t="shared" si="23"/>
        <v/>
      </c>
      <c r="H480">
        <f t="shared" si="22"/>
        <v>479</v>
      </c>
    </row>
    <row r="481" spans="1:8" x14ac:dyDescent="0.25">
      <c r="A481">
        <f>IF(ISNUMBER(SEARCH('Search tool (do not edit)'!$B$2,Database!F481)),1,0)</f>
        <v>0</v>
      </c>
      <c r="B481">
        <f>IF('Search tool (do not edit)'!$B$2="All geographies",1,0)</f>
        <v>1</v>
      </c>
      <c r="C481">
        <f>IF(ISNUMBER(SEARCH('Search tool (do not edit)'!$B$1,Database!E481)),1,0)</f>
        <v>0</v>
      </c>
      <c r="D481">
        <f>IF('Search tool (do not edit)'!$B$1="All priorities",1,0)</f>
        <v>1</v>
      </c>
      <c r="E481">
        <f t="shared" si="21"/>
        <v>464</v>
      </c>
      <c r="F481">
        <f>IF((A481+B481+C481+D481&gt;=2),Database!A481,"zzz")</f>
        <v>0</v>
      </c>
      <c r="G481" t="str">
        <f t="shared" si="23"/>
        <v/>
      </c>
      <c r="H481">
        <f t="shared" si="22"/>
        <v>480</v>
      </c>
    </row>
    <row r="482" spans="1:8" x14ac:dyDescent="0.25">
      <c r="A482">
        <f>IF(ISNUMBER(SEARCH('Search tool (do not edit)'!$B$2,Database!F482)),1,0)</f>
        <v>0</v>
      </c>
      <c r="B482">
        <f>IF('Search tool (do not edit)'!$B$2="All geographies",1,0)</f>
        <v>1</v>
      </c>
      <c r="C482">
        <f>IF(ISNUMBER(SEARCH('Search tool (do not edit)'!$B$1,Database!E482)),1,0)</f>
        <v>0</v>
      </c>
      <c r="D482">
        <f>IF('Search tool (do not edit)'!$B$1="All priorities",1,0)</f>
        <v>1</v>
      </c>
      <c r="E482">
        <f t="shared" si="21"/>
        <v>464</v>
      </c>
      <c r="F482">
        <f>IF((A482+B482+C482+D482&gt;=2),Database!A482,"zzz")</f>
        <v>0</v>
      </c>
      <c r="G482" t="str">
        <f t="shared" si="23"/>
        <v/>
      </c>
      <c r="H482">
        <f t="shared" si="22"/>
        <v>481</v>
      </c>
    </row>
    <row r="483" spans="1:8" x14ac:dyDescent="0.25">
      <c r="A483">
        <f>IF(ISNUMBER(SEARCH('Search tool (do not edit)'!$B$2,Database!F483)),1,0)</f>
        <v>0</v>
      </c>
      <c r="B483">
        <f>IF('Search tool (do not edit)'!$B$2="All geographies",1,0)</f>
        <v>1</v>
      </c>
      <c r="C483">
        <f>IF(ISNUMBER(SEARCH('Search tool (do not edit)'!$B$1,Database!E483)),1,0)</f>
        <v>0</v>
      </c>
      <c r="D483">
        <f>IF('Search tool (do not edit)'!$B$1="All priorities",1,0)</f>
        <v>1</v>
      </c>
      <c r="E483">
        <f t="shared" si="21"/>
        <v>464</v>
      </c>
      <c r="F483">
        <f>IF((A483+B483+C483+D483&gt;=2),Database!A483,"zzz")</f>
        <v>0</v>
      </c>
      <c r="G483" t="str">
        <f t="shared" si="23"/>
        <v/>
      </c>
      <c r="H483">
        <f t="shared" si="22"/>
        <v>482</v>
      </c>
    </row>
    <row r="484" spans="1:8" x14ac:dyDescent="0.25">
      <c r="A484">
        <f>IF(ISNUMBER(SEARCH('Search tool (do not edit)'!$B$2,Database!F484)),1,0)</f>
        <v>0</v>
      </c>
      <c r="B484">
        <f>IF('Search tool (do not edit)'!$B$2="All geographies",1,0)</f>
        <v>1</v>
      </c>
      <c r="C484">
        <f>IF(ISNUMBER(SEARCH('Search tool (do not edit)'!$B$1,Database!E484)),1,0)</f>
        <v>0</v>
      </c>
      <c r="D484">
        <f>IF('Search tool (do not edit)'!$B$1="All priorities",1,0)</f>
        <v>1</v>
      </c>
      <c r="E484">
        <f t="shared" si="21"/>
        <v>464</v>
      </c>
      <c r="F484">
        <f>IF((A484+B484+C484+D484&gt;=2),Database!A484,"zzz")</f>
        <v>0</v>
      </c>
      <c r="G484" t="str">
        <f t="shared" si="23"/>
        <v/>
      </c>
      <c r="H484">
        <f t="shared" si="22"/>
        <v>483</v>
      </c>
    </row>
    <row r="485" spans="1:8" x14ac:dyDescent="0.25">
      <c r="A485">
        <f>IF(ISNUMBER(SEARCH('Search tool (do not edit)'!$B$2,Database!F485)),1,0)</f>
        <v>0</v>
      </c>
      <c r="B485">
        <f>IF('Search tool (do not edit)'!$B$2="All geographies",1,0)</f>
        <v>1</v>
      </c>
      <c r="C485">
        <f>IF(ISNUMBER(SEARCH('Search tool (do not edit)'!$B$1,Database!E485)),1,0)</f>
        <v>0</v>
      </c>
      <c r="D485">
        <f>IF('Search tool (do not edit)'!$B$1="All priorities",1,0)</f>
        <v>1</v>
      </c>
      <c r="E485">
        <f t="shared" si="21"/>
        <v>464</v>
      </c>
      <c r="F485">
        <f>IF((A485+B485+C485+D485&gt;=2),Database!A485,"zzz")</f>
        <v>0</v>
      </c>
      <c r="G485" t="str">
        <f t="shared" si="23"/>
        <v/>
      </c>
      <c r="H485">
        <f t="shared" si="22"/>
        <v>484</v>
      </c>
    </row>
    <row r="486" spans="1:8" x14ac:dyDescent="0.25">
      <c r="A486">
        <f>IF(ISNUMBER(SEARCH('Search tool (do not edit)'!$B$2,Database!F486)),1,0)</f>
        <v>0</v>
      </c>
      <c r="B486">
        <f>IF('Search tool (do not edit)'!$B$2="All geographies",1,0)</f>
        <v>1</v>
      </c>
      <c r="C486">
        <f>IF(ISNUMBER(SEARCH('Search tool (do not edit)'!$B$1,Database!E486)),1,0)</f>
        <v>0</v>
      </c>
      <c r="D486">
        <f>IF('Search tool (do not edit)'!$B$1="All priorities",1,0)</f>
        <v>1</v>
      </c>
      <c r="E486">
        <f t="shared" si="21"/>
        <v>464</v>
      </c>
      <c r="F486">
        <f>IF((A486+B486+C486+D486&gt;=2),Database!A486,"zzz")</f>
        <v>0</v>
      </c>
      <c r="G486" t="str">
        <f t="shared" si="23"/>
        <v/>
      </c>
      <c r="H486">
        <f t="shared" si="22"/>
        <v>485</v>
      </c>
    </row>
    <row r="487" spans="1:8" x14ac:dyDescent="0.25">
      <c r="A487">
        <f>IF(ISNUMBER(SEARCH('Search tool (do not edit)'!$B$2,Database!F487)),1,0)</f>
        <v>0</v>
      </c>
      <c r="B487">
        <f>IF('Search tool (do not edit)'!$B$2="All geographies",1,0)</f>
        <v>1</v>
      </c>
      <c r="C487">
        <f>IF(ISNUMBER(SEARCH('Search tool (do not edit)'!$B$1,Database!E487)),1,0)</f>
        <v>0</v>
      </c>
      <c r="D487">
        <f>IF('Search tool (do not edit)'!$B$1="All priorities",1,0)</f>
        <v>1</v>
      </c>
      <c r="E487">
        <f t="shared" si="21"/>
        <v>464</v>
      </c>
      <c r="F487">
        <f>IF((A487+B487+C487+D487&gt;=2),Database!A487,"zzz")</f>
        <v>0</v>
      </c>
      <c r="G487" t="str">
        <f t="shared" si="23"/>
        <v/>
      </c>
      <c r="H487">
        <f t="shared" si="22"/>
        <v>486</v>
      </c>
    </row>
    <row r="488" spans="1:8" x14ac:dyDescent="0.25">
      <c r="A488">
        <f>IF(ISNUMBER(SEARCH('Search tool (do not edit)'!$B$2,Database!F488)),1,0)</f>
        <v>0</v>
      </c>
      <c r="B488">
        <f>IF('Search tool (do not edit)'!$B$2="All geographies",1,0)</f>
        <v>1</v>
      </c>
      <c r="C488">
        <f>IF(ISNUMBER(SEARCH('Search tool (do not edit)'!$B$1,Database!E488)),1,0)</f>
        <v>0</v>
      </c>
      <c r="D488">
        <f>IF('Search tool (do not edit)'!$B$1="All priorities",1,0)</f>
        <v>1</v>
      </c>
      <c r="E488">
        <f t="shared" si="21"/>
        <v>464</v>
      </c>
      <c r="F488">
        <f>IF((A488+B488+C488+D488&gt;=2),Database!A488,"zzz")</f>
        <v>0</v>
      </c>
      <c r="G488" t="str">
        <f t="shared" si="23"/>
        <v/>
      </c>
      <c r="H488">
        <f t="shared" si="22"/>
        <v>487</v>
      </c>
    </row>
    <row r="489" spans="1:8" x14ac:dyDescent="0.25">
      <c r="A489">
        <f>IF(ISNUMBER(SEARCH('Search tool (do not edit)'!$B$2,Database!F489)),1,0)</f>
        <v>0</v>
      </c>
      <c r="B489">
        <f>IF('Search tool (do not edit)'!$B$2="All geographies",1,0)</f>
        <v>1</v>
      </c>
      <c r="C489">
        <f>IF(ISNUMBER(SEARCH('Search tool (do not edit)'!$B$1,Database!E489)),1,0)</f>
        <v>0</v>
      </c>
      <c r="D489">
        <f>IF('Search tool (do not edit)'!$B$1="All priorities",1,0)</f>
        <v>1</v>
      </c>
      <c r="E489">
        <f t="shared" si="21"/>
        <v>464</v>
      </c>
      <c r="F489">
        <f>IF((A489+B489+C489+D489&gt;=2),Database!A489,"zzz")</f>
        <v>0</v>
      </c>
      <c r="G489" t="str">
        <f t="shared" si="23"/>
        <v/>
      </c>
      <c r="H489">
        <f t="shared" si="22"/>
        <v>488</v>
      </c>
    </row>
    <row r="490" spans="1:8" x14ac:dyDescent="0.25">
      <c r="A490">
        <f>IF(ISNUMBER(SEARCH('Search tool (do not edit)'!$B$2,Database!F490)),1,0)</f>
        <v>0</v>
      </c>
      <c r="B490">
        <f>IF('Search tool (do not edit)'!$B$2="All geographies",1,0)</f>
        <v>1</v>
      </c>
      <c r="C490">
        <f>IF(ISNUMBER(SEARCH('Search tool (do not edit)'!$B$1,Database!E490)),1,0)</f>
        <v>0</v>
      </c>
      <c r="D490">
        <f>IF('Search tool (do not edit)'!$B$1="All priorities",1,0)</f>
        <v>1</v>
      </c>
      <c r="E490">
        <f t="shared" si="21"/>
        <v>464</v>
      </c>
      <c r="F490">
        <f>IF((A490+B490+C490+D490&gt;=2),Database!A490,"zzz")</f>
        <v>0</v>
      </c>
      <c r="G490" t="str">
        <f t="shared" si="23"/>
        <v/>
      </c>
      <c r="H490">
        <f t="shared" si="22"/>
        <v>489</v>
      </c>
    </row>
    <row r="491" spans="1:8" x14ac:dyDescent="0.25">
      <c r="A491">
        <f>IF(ISNUMBER(SEARCH('Search tool (do not edit)'!$B$2,Database!F491)),1,0)</f>
        <v>0</v>
      </c>
      <c r="B491">
        <f>IF('Search tool (do not edit)'!$B$2="All geographies",1,0)</f>
        <v>1</v>
      </c>
      <c r="C491">
        <f>IF(ISNUMBER(SEARCH('Search tool (do not edit)'!$B$1,Database!E491)),1,0)</f>
        <v>0</v>
      </c>
      <c r="D491">
        <f>IF('Search tool (do not edit)'!$B$1="All priorities",1,0)</f>
        <v>1</v>
      </c>
      <c r="E491">
        <f t="shared" si="21"/>
        <v>464</v>
      </c>
      <c r="F491">
        <f>IF((A491+B491+C491+D491&gt;=2),Database!A491,"zzz")</f>
        <v>0</v>
      </c>
      <c r="G491" t="str">
        <f t="shared" si="23"/>
        <v/>
      </c>
      <c r="H491">
        <f t="shared" si="22"/>
        <v>490</v>
      </c>
    </row>
    <row r="492" spans="1:8" x14ac:dyDescent="0.25">
      <c r="A492">
        <f>IF(ISNUMBER(SEARCH('Search tool (do not edit)'!$B$2,Database!F492)),1,0)</f>
        <v>0</v>
      </c>
      <c r="B492">
        <f>IF('Search tool (do not edit)'!$B$2="All geographies",1,0)</f>
        <v>1</v>
      </c>
      <c r="C492">
        <f>IF(ISNUMBER(SEARCH('Search tool (do not edit)'!$B$1,Database!E492)),1,0)</f>
        <v>0</v>
      </c>
      <c r="D492">
        <f>IF('Search tool (do not edit)'!$B$1="All priorities",1,0)</f>
        <v>1</v>
      </c>
      <c r="E492">
        <f t="shared" si="21"/>
        <v>464</v>
      </c>
      <c r="F492">
        <f>IF((A492+B492+C492+D492&gt;=2),Database!A492,"zzz")</f>
        <v>0</v>
      </c>
      <c r="G492" t="str">
        <f t="shared" si="23"/>
        <v/>
      </c>
      <c r="H492">
        <f t="shared" si="22"/>
        <v>491</v>
      </c>
    </row>
    <row r="493" spans="1:8" x14ac:dyDescent="0.25">
      <c r="A493">
        <f>IF(ISNUMBER(SEARCH('Search tool (do not edit)'!$B$2,Database!F493)),1,0)</f>
        <v>0</v>
      </c>
      <c r="B493">
        <f>IF('Search tool (do not edit)'!$B$2="All geographies",1,0)</f>
        <v>1</v>
      </c>
      <c r="C493">
        <f>IF(ISNUMBER(SEARCH('Search tool (do not edit)'!$B$1,Database!E493)),1,0)</f>
        <v>0</v>
      </c>
      <c r="D493">
        <f>IF('Search tool (do not edit)'!$B$1="All priorities",1,0)</f>
        <v>1</v>
      </c>
      <c r="E493">
        <f t="shared" si="21"/>
        <v>464</v>
      </c>
      <c r="F493">
        <f>IF((A493+B493+C493+D493&gt;=2),Database!A493,"zzz")</f>
        <v>0</v>
      </c>
      <c r="G493" t="str">
        <f t="shared" si="23"/>
        <v/>
      </c>
      <c r="H493">
        <f t="shared" si="22"/>
        <v>492</v>
      </c>
    </row>
    <row r="494" spans="1:8" x14ac:dyDescent="0.25">
      <c r="A494">
        <f>IF(ISNUMBER(SEARCH('Search tool (do not edit)'!$B$2,Database!F494)),1,0)</f>
        <v>0</v>
      </c>
      <c r="B494">
        <f>IF('Search tool (do not edit)'!$B$2="All geographies",1,0)</f>
        <v>1</v>
      </c>
      <c r="C494">
        <f>IF(ISNUMBER(SEARCH('Search tool (do not edit)'!$B$1,Database!E494)),1,0)</f>
        <v>0</v>
      </c>
      <c r="D494">
        <f>IF('Search tool (do not edit)'!$B$1="All priorities",1,0)</f>
        <v>1</v>
      </c>
      <c r="E494">
        <f t="shared" si="21"/>
        <v>464</v>
      </c>
      <c r="F494">
        <f>IF((A494+B494+C494+D494&gt;=2),Database!A494,"zzz")</f>
        <v>0</v>
      </c>
      <c r="G494" t="str">
        <f t="shared" si="23"/>
        <v/>
      </c>
      <c r="H494">
        <f t="shared" si="22"/>
        <v>493</v>
      </c>
    </row>
    <row r="495" spans="1:8" x14ac:dyDescent="0.25">
      <c r="A495">
        <f>IF(ISNUMBER(SEARCH('Search tool (do not edit)'!$B$2,Database!F495)),1,0)</f>
        <v>0</v>
      </c>
      <c r="B495">
        <f>IF('Search tool (do not edit)'!$B$2="All geographies",1,0)</f>
        <v>1</v>
      </c>
      <c r="C495">
        <f>IF(ISNUMBER(SEARCH('Search tool (do not edit)'!$B$1,Database!E495)),1,0)</f>
        <v>0</v>
      </c>
      <c r="D495">
        <f>IF('Search tool (do not edit)'!$B$1="All priorities",1,0)</f>
        <v>1</v>
      </c>
      <c r="E495">
        <f t="shared" si="21"/>
        <v>464</v>
      </c>
      <c r="F495">
        <f>IF((A495+B495+C495+D495&gt;=2),Database!A495,"zzz")</f>
        <v>0</v>
      </c>
      <c r="G495" t="str">
        <f t="shared" si="23"/>
        <v/>
      </c>
      <c r="H495">
        <f t="shared" si="22"/>
        <v>494</v>
      </c>
    </row>
    <row r="496" spans="1:8" x14ac:dyDescent="0.25">
      <c r="A496">
        <f>IF(ISNUMBER(SEARCH('Search tool (do not edit)'!$B$2,Database!F496)),1,0)</f>
        <v>0</v>
      </c>
      <c r="B496">
        <f>IF('Search tool (do not edit)'!$B$2="All geographies",1,0)</f>
        <v>1</v>
      </c>
      <c r="C496">
        <f>IF(ISNUMBER(SEARCH('Search tool (do not edit)'!$B$1,Database!E496)),1,0)</f>
        <v>0</v>
      </c>
      <c r="D496">
        <f>IF('Search tool (do not edit)'!$B$1="All priorities",1,0)</f>
        <v>1</v>
      </c>
      <c r="E496">
        <f t="shared" si="21"/>
        <v>464</v>
      </c>
      <c r="F496">
        <f>IF((A496+B496+C496+D496&gt;=2),Database!A496,"zzz")</f>
        <v>0</v>
      </c>
      <c r="G496" t="str">
        <f t="shared" si="23"/>
        <v/>
      </c>
      <c r="H496">
        <f t="shared" si="22"/>
        <v>495</v>
      </c>
    </row>
    <row r="497" spans="1:8" x14ac:dyDescent="0.25">
      <c r="A497">
        <f>IF(ISNUMBER(SEARCH('Search tool (do not edit)'!$B$2,Database!F497)),1,0)</f>
        <v>0</v>
      </c>
      <c r="B497">
        <f>IF('Search tool (do not edit)'!$B$2="All geographies",1,0)</f>
        <v>1</v>
      </c>
      <c r="C497">
        <f>IF(ISNUMBER(SEARCH('Search tool (do not edit)'!$B$1,Database!E497)),1,0)</f>
        <v>0</v>
      </c>
      <c r="D497">
        <f>IF('Search tool (do not edit)'!$B$1="All priorities",1,0)</f>
        <v>1</v>
      </c>
      <c r="E497">
        <f t="shared" si="21"/>
        <v>464</v>
      </c>
      <c r="F497">
        <f>IF((A497+B497+C497+D497&gt;=2),Database!A497,"zzz")</f>
        <v>0</v>
      </c>
      <c r="G497" t="str">
        <f t="shared" si="23"/>
        <v/>
      </c>
      <c r="H497">
        <f t="shared" si="22"/>
        <v>496</v>
      </c>
    </row>
    <row r="498" spans="1:8" x14ac:dyDescent="0.25">
      <c r="A498">
        <f>IF(ISNUMBER(SEARCH('Search tool (do not edit)'!$B$2,Database!F498)),1,0)</f>
        <v>0</v>
      </c>
      <c r="B498">
        <f>IF('Search tool (do not edit)'!$B$2="All geographies",1,0)</f>
        <v>1</v>
      </c>
      <c r="C498">
        <f>IF(ISNUMBER(SEARCH('Search tool (do not edit)'!$B$1,Database!E498)),1,0)</f>
        <v>0</v>
      </c>
      <c r="D498">
        <f>IF('Search tool (do not edit)'!$B$1="All priorities",1,0)</f>
        <v>1</v>
      </c>
      <c r="E498">
        <f t="shared" si="21"/>
        <v>464</v>
      </c>
      <c r="F498">
        <f>IF((A498+B498+C498+D498&gt;=2),Database!A498,"zzz")</f>
        <v>0</v>
      </c>
      <c r="G498" t="str">
        <f t="shared" si="23"/>
        <v/>
      </c>
      <c r="H498">
        <f t="shared" si="22"/>
        <v>497</v>
      </c>
    </row>
    <row r="499" spans="1:8" x14ac:dyDescent="0.25">
      <c r="A499">
        <f>IF(ISNUMBER(SEARCH('Search tool (do not edit)'!$B$2,Database!F499)),1,0)</f>
        <v>0</v>
      </c>
      <c r="B499">
        <f>IF('Search tool (do not edit)'!$B$2="All geographies",1,0)</f>
        <v>1</v>
      </c>
      <c r="C499">
        <f>IF(ISNUMBER(SEARCH('Search tool (do not edit)'!$B$1,Database!E499)),1,0)</f>
        <v>0</v>
      </c>
      <c r="D499">
        <f>IF('Search tool (do not edit)'!$B$1="All priorities",1,0)</f>
        <v>1</v>
      </c>
      <c r="E499">
        <f t="shared" si="21"/>
        <v>464</v>
      </c>
      <c r="F499">
        <f>IF((A499+B499+C499+D499&gt;=2),Database!A499,"zzz")</f>
        <v>0</v>
      </c>
      <c r="G499" t="str">
        <f t="shared" si="23"/>
        <v/>
      </c>
      <c r="H499">
        <f t="shared" si="22"/>
        <v>498</v>
      </c>
    </row>
    <row r="500" spans="1:8" x14ac:dyDescent="0.25">
      <c r="A500">
        <f>IF(ISNUMBER(SEARCH('Search tool (do not edit)'!$B$2,Database!F500)),1,0)</f>
        <v>0</v>
      </c>
      <c r="B500">
        <f>IF('Search tool (do not edit)'!$B$2="All geographies",1,0)</f>
        <v>1</v>
      </c>
      <c r="C500">
        <f>IF(ISNUMBER(SEARCH('Search tool (do not edit)'!$B$1,Database!E500)),1,0)</f>
        <v>0</v>
      </c>
      <c r="D500">
        <f>IF('Search tool (do not edit)'!$B$1="All priorities",1,0)</f>
        <v>1</v>
      </c>
      <c r="E500">
        <f t="shared" si="21"/>
        <v>464</v>
      </c>
      <c r="F500">
        <f>IF((A500+B500+C500+D500&gt;=2),Database!A500,"zzz")</f>
        <v>0</v>
      </c>
      <c r="G500" t="str">
        <f t="shared" si="23"/>
        <v/>
      </c>
      <c r="H500">
        <f t="shared" si="22"/>
        <v>499</v>
      </c>
    </row>
    <row r="501" spans="1:8" x14ac:dyDescent="0.25">
      <c r="A501">
        <f>IF(ISNUMBER(SEARCH('Search tool (do not edit)'!$B$2,Database!F501)),1,0)</f>
        <v>0</v>
      </c>
      <c r="B501">
        <f>IF('Search tool (do not edit)'!$B$2="All geographies",1,0)</f>
        <v>1</v>
      </c>
      <c r="C501">
        <f>IF(ISNUMBER(SEARCH('Search tool (do not edit)'!$B$1,Database!E501)),1,0)</f>
        <v>0</v>
      </c>
      <c r="D501">
        <f>IF('Search tool (do not edit)'!$B$1="All priorities",1,0)</f>
        <v>1</v>
      </c>
      <c r="E501">
        <f t="shared" si="21"/>
        <v>464</v>
      </c>
      <c r="F501">
        <f>IF((A501+B501+C501+D501&gt;=2),Database!A501,"zzz")</f>
        <v>0</v>
      </c>
      <c r="G501" t="str">
        <f t="shared" si="23"/>
        <v/>
      </c>
      <c r="H501">
        <f t="shared" si="22"/>
        <v>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Search tool (do not edit)</vt:lpstr>
      <vt:lpstr>Database</vt:lpstr>
      <vt:lpstr>Dropdown lists (do not use)</vt:lpstr>
      <vt:lpstr>Search tool (do not use)</vt:lpstr>
      <vt:lpstr>'Search tool (do not edit)'!Print_Titles</vt:lpstr>
    </vt:vector>
  </TitlesOfParts>
  <Company>CGR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Rosenberg</dc:creator>
  <cp:lastModifiedBy>MMillane</cp:lastModifiedBy>
  <cp:lastPrinted>2019-08-01T19:55:49Z</cp:lastPrinted>
  <dcterms:created xsi:type="dcterms:W3CDTF">2019-04-02T19:12:06Z</dcterms:created>
  <dcterms:modified xsi:type="dcterms:W3CDTF">2019-08-09T12:52:16Z</dcterms:modified>
</cp:coreProperties>
</file>